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istrador\Desktop\"/>
    </mc:Choice>
  </mc:AlternateContent>
  <workbookProtection workbookAlgorithmName="SHA-512" workbookHashValue="ZKpIMpwqJc2nwqWGjyZwAj5Hpmr0Jf91KHCPH9soXyotZqKom8gpZXHGgIuRKm80eHPmFUiS758DgmJohXopQA==" workbookSaltValue="lTKB6Fm8gvIqcM91nDXIGA==" workbookSpinCount="100000" lockStructure="1"/>
  <bookViews>
    <workbookView xWindow="0" yWindow="0" windowWidth="19050" windowHeight="7170" activeTab="1"/>
  </bookViews>
  <sheets>
    <sheet name="INSTRUCCIONES" sheetId="4" r:id="rId1"/>
    <sheet name="REGISTRO HORARIO" sheetId="1" r:id="rId2"/>
  </sheets>
  <calcPr calcId="162913"/>
</workbook>
</file>

<file path=xl/calcChain.xml><?xml version="1.0" encoding="utf-8"?>
<calcChain xmlns="http://schemas.openxmlformats.org/spreadsheetml/2006/main">
  <c r="AG7" i="1" l="1"/>
  <c r="AG8" i="1" s="1"/>
  <c r="AG6" i="1"/>
  <c r="L127" i="1"/>
  <c r="L128" i="1"/>
  <c r="L134" i="1"/>
  <c r="L135" i="1"/>
  <c r="L141" i="1"/>
  <c r="L142" i="1"/>
  <c r="L148" i="1"/>
  <c r="L149" i="1"/>
  <c r="L155" i="1"/>
  <c r="L156" i="1"/>
  <c r="L162" i="1"/>
  <c r="L163" i="1"/>
  <c r="L169" i="1"/>
  <c r="L170" i="1"/>
  <c r="L176" i="1"/>
  <c r="L177" i="1"/>
  <c r="L183" i="1"/>
  <c r="L184" i="1"/>
  <c r="L190" i="1"/>
  <c r="L191" i="1"/>
  <c r="L197" i="1"/>
  <c r="L198" i="1"/>
  <c r="L204" i="1"/>
  <c r="L205" i="1"/>
  <c r="L211" i="1"/>
  <c r="L212" i="1"/>
  <c r="L218" i="1"/>
  <c r="L219" i="1"/>
  <c r="L225" i="1"/>
  <c r="L226" i="1"/>
  <c r="L232" i="1"/>
  <c r="L233" i="1"/>
  <c r="L239" i="1"/>
  <c r="L240" i="1"/>
  <c r="L246" i="1"/>
  <c r="L247" i="1"/>
  <c r="L253" i="1"/>
  <c r="L254" i="1"/>
  <c r="L260" i="1"/>
  <c r="L261" i="1"/>
  <c r="L267" i="1"/>
  <c r="L268" i="1"/>
  <c r="L274" i="1"/>
  <c r="L275" i="1"/>
  <c r="L281" i="1"/>
  <c r="L282" i="1"/>
  <c r="L288" i="1"/>
  <c r="L289" i="1"/>
  <c r="L295" i="1"/>
  <c r="L296" i="1"/>
  <c r="L302" i="1"/>
  <c r="L303" i="1"/>
  <c r="L309" i="1"/>
  <c r="L310" i="1"/>
  <c r="L316" i="1"/>
  <c r="L317" i="1"/>
  <c r="L323" i="1"/>
  <c r="L324" i="1"/>
  <c r="L330" i="1"/>
  <c r="L331" i="1"/>
  <c r="L337" i="1"/>
  <c r="L338" i="1"/>
  <c r="L344" i="1"/>
  <c r="L345" i="1"/>
  <c r="L351" i="1"/>
  <c r="L352" i="1"/>
  <c r="L358" i="1"/>
  <c r="L359" i="1"/>
  <c r="L365" i="1"/>
  <c r="L366" i="1"/>
  <c r="L372" i="1"/>
  <c r="L373" i="1"/>
  <c r="L36" i="1"/>
  <c r="L37" i="1"/>
  <c r="L43" i="1"/>
  <c r="L44" i="1"/>
  <c r="L50" i="1"/>
  <c r="L51" i="1"/>
  <c r="L57" i="1"/>
  <c r="L58" i="1"/>
  <c r="L64" i="1"/>
  <c r="L65" i="1"/>
  <c r="L71" i="1"/>
  <c r="L72" i="1"/>
  <c r="L78" i="1"/>
  <c r="L79" i="1"/>
  <c r="L85" i="1"/>
  <c r="L86" i="1"/>
  <c r="L92" i="1"/>
  <c r="L93" i="1"/>
  <c r="L99" i="1"/>
  <c r="L100" i="1"/>
  <c r="L106" i="1"/>
  <c r="L107" i="1"/>
  <c r="L113" i="1"/>
  <c r="L114" i="1"/>
  <c r="L120" i="1"/>
  <c r="L121" i="1"/>
  <c r="L22" i="1"/>
  <c r="L23" i="1"/>
  <c r="L29" i="1"/>
  <c r="L30" i="1"/>
  <c r="L15" i="1"/>
  <c r="N7" i="1"/>
  <c r="P7" i="1" s="1"/>
  <c r="O14" i="1" l="1"/>
  <c r="N13" i="1"/>
  <c r="O13" i="1" s="1"/>
  <c r="Q13" i="1" s="1"/>
  <c r="N12" i="1"/>
  <c r="O12" i="1" s="1"/>
  <c r="Q12" i="1" s="1"/>
  <c r="N11" i="1"/>
  <c r="O11" i="1" s="1"/>
  <c r="Q11" i="1" s="1"/>
  <c r="N10" i="1"/>
  <c r="N9" i="1"/>
  <c r="U11" i="1"/>
  <c r="S372" i="1"/>
  <c r="S365" i="1"/>
  <c r="S358" i="1"/>
  <c r="S351" i="1"/>
  <c r="S344" i="1"/>
  <c r="S337" i="1"/>
  <c r="S330" i="1"/>
  <c r="S323" i="1"/>
  <c r="S316" i="1"/>
  <c r="S309" i="1"/>
  <c r="S302" i="1"/>
  <c r="S295" i="1"/>
  <c r="S288" i="1"/>
  <c r="S281" i="1"/>
  <c r="S274" i="1"/>
  <c r="S267" i="1"/>
  <c r="S260" i="1"/>
  <c r="S253" i="1"/>
  <c r="S246" i="1"/>
  <c r="S239" i="1"/>
  <c r="S232" i="1"/>
  <c r="S225" i="1"/>
  <c r="S218" i="1"/>
  <c r="S211" i="1"/>
  <c r="S204" i="1"/>
  <c r="S197" i="1"/>
  <c r="S190" i="1"/>
  <c r="S183" i="1"/>
  <c r="S176" i="1"/>
  <c r="S169" i="1"/>
  <c r="S162" i="1"/>
  <c r="S155" i="1"/>
  <c r="S148" i="1"/>
  <c r="S141" i="1"/>
  <c r="S134" i="1"/>
  <c r="S127" i="1"/>
  <c r="S120" i="1"/>
  <c r="S113" i="1"/>
  <c r="S106" i="1"/>
  <c r="S99" i="1"/>
  <c r="S92" i="1"/>
  <c r="S85" i="1"/>
  <c r="S78" i="1"/>
  <c r="S71" i="1"/>
  <c r="S64" i="1"/>
  <c r="S57" i="1"/>
  <c r="S50" i="1"/>
  <c r="S43" i="1"/>
  <c r="S36" i="1"/>
  <c r="S29" i="1"/>
  <c r="S22" i="1"/>
  <c r="T22" i="1" s="1"/>
  <c r="S15" i="1"/>
  <c r="AB379" i="1"/>
  <c r="AA379" i="1"/>
  <c r="C15" i="1"/>
  <c r="O9" i="1" l="1"/>
  <c r="Q9" i="1" s="1"/>
  <c r="O10" i="1"/>
  <c r="Q10" i="1" s="1"/>
  <c r="Z379" i="1"/>
  <c r="W379" i="1" s="1"/>
  <c r="X379" i="1" s="1"/>
  <c r="T43" i="1"/>
  <c r="T71" i="1"/>
  <c r="T99" i="1"/>
  <c r="T127" i="1"/>
  <c r="T148" i="1"/>
  <c r="T176" i="1"/>
  <c r="T29" i="1"/>
  <c r="T57" i="1"/>
  <c r="T85" i="1"/>
  <c r="T113" i="1"/>
  <c r="T162" i="1"/>
  <c r="T365" i="1"/>
  <c r="T351" i="1"/>
  <c r="T337" i="1"/>
  <c r="T323" i="1"/>
  <c r="T309" i="1"/>
  <c r="T295" i="1"/>
  <c r="T281" i="1"/>
  <c r="T267" i="1"/>
  <c r="T253" i="1"/>
  <c r="T239" i="1"/>
  <c r="T225" i="1"/>
  <c r="T211" i="1"/>
  <c r="T197" i="1"/>
  <c r="T183" i="1"/>
  <c r="T169" i="1"/>
  <c r="T155" i="1"/>
  <c r="T134" i="1"/>
  <c r="T120" i="1"/>
  <c r="T106" i="1"/>
  <c r="T92" i="1"/>
  <c r="T78" i="1"/>
  <c r="T64" i="1"/>
  <c r="T50" i="1"/>
  <c r="T36" i="1"/>
  <c r="T141" i="1"/>
  <c r="T190" i="1"/>
  <c r="T204" i="1"/>
  <c r="T218" i="1"/>
  <c r="T232" i="1"/>
  <c r="T246" i="1"/>
  <c r="T260" i="1"/>
  <c r="T274" i="1"/>
  <c r="T288" i="1"/>
  <c r="T302" i="1"/>
  <c r="T316" i="1"/>
  <c r="T330" i="1"/>
  <c r="T344" i="1"/>
  <c r="T358" i="1"/>
  <c r="T372" i="1"/>
  <c r="T15" i="1"/>
  <c r="AB17" i="1"/>
  <c r="AB16" i="1"/>
  <c r="AB15" i="1"/>
  <c r="AA17" i="1"/>
  <c r="AA16" i="1"/>
  <c r="L379" i="1" l="1"/>
  <c r="AK27" i="1"/>
  <c r="E16" i="1"/>
  <c r="E17" i="1" s="1"/>
  <c r="E18" i="1" s="1"/>
  <c r="E19" i="1" s="1"/>
  <c r="E20" i="1" s="1"/>
  <c r="E21" i="1" s="1"/>
  <c r="E22" i="1" s="1"/>
  <c r="E23" i="1" s="1"/>
  <c r="E24" i="1" s="1"/>
  <c r="E25" i="1" s="1"/>
  <c r="E26" i="1" s="1"/>
  <c r="E27" i="1" s="1"/>
  <c r="E28" i="1" s="1"/>
  <c r="E29" i="1" s="1"/>
  <c r="E30" i="1" s="1"/>
  <c r="E31" i="1" s="1"/>
  <c r="E32" i="1" s="1"/>
  <c r="E33" i="1" s="1"/>
  <c r="E34" i="1" s="1"/>
  <c r="E35" i="1" s="1"/>
  <c r="E36" i="1" s="1"/>
  <c r="E37" i="1" s="1"/>
  <c r="E38" i="1" s="1"/>
  <c r="E39" i="1" s="1"/>
  <c r="E40" i="1" s="1"/>
  <c r="E41" i="1" s="1"/>
  <c r="E42" i="1" s="1"/>
  <c r="E43" i="1" s="1"/>
  <c r="E44" i="1" s="1"/>
  <c r="E45" i="1" s="1"/>
  <c r="E47" i="1" s="1"/>
  <c r="E48" i="1" s="1"/>
  <c r="E49" i="1" s="1"/>
  <c r="E50" i="1" s="1"/>
  <c r="E51" i="1" s="1"/>
  <c r="E52" i="1" s="1"/>
  <c r="E53" i="1" s="1"/>
  <c r="E54" i="1" s="1"/>
  <c r="E55" i="1" s="1"/>
  <c r="E56" i="1" s="1"/>
  <c r="E57" i="1" s="1"/>
  <c r="E58" i="1" s="1"/>
  <c r="E59" i="1" s="1"/>
  <c r="E60" i="1" s="1"/>
  <c r="E61" i="1" s="1"/>
  <c r="E62" i="1" s="1"/>
  <c r="E63" i="1" s="1"/>
  <c r="E64" i="1" s="1"/>
  <c r="E65" i="1" s="1"/>
  <c r="E66" i="1" s="1"/>
  <c r="E67" i="1" s="1"/>
  <c r="E68" i="1" s="1"/>
  <c r="E69" i="1" s="1"/>
  <c r="E70" i="1" s="1"/>
  <c r="E71" i="1" s="1"/>
  <c r="E72" i="1" s="1"/>
  <c r="E73" i="1" s="1"/>
  <c r="E75" i="1" s="1"/>
  <c r="E76" i="1" s="1"/>
  <c r="E77" i="1" s="1"/>
  <c r="E78" i="1" s="1"/>
  <c r="E79" i="1" s="1"/>
  <c r="E80" i="1" s="1"/>
  <c r="E81" i="1" s="1"/>
  <c r="E82" i="1" s="1"/>
  <c r="E83" i="1" s="1"/>
  <c r="E84" i="1" s="1"/>
  <c r="E85" i="1" s="1"/>
  <c r="E86" i="1" s="1"/>
  <c r="E87" i="1" s="1"/>
  <c r="E88" i="1" s="1"/>
  <c r="E89" i="1" s="1"/>
  <c r="E90" i="1" s="1"/>
  <c r="E91" i="1" s="1"/>
  <c r="E92" i="1" s="1"/>
  <c r="E93" i="1" s="1"/>
  <c r="E94" i="1" s="1"/>
  <c r="E95" i="1" s="1"/>
  <c r="E96" i="1" s="1"/>
  <c r="E97" i="1" s="1"/>
  <c r="E98" i="1" s="1"/>
  <c r="E99" i="1" s="1"/>
  <c r="E100" i="1" s="1"/>
  <c r="E101" i="1" s="1"/>
  <c r="E102" i="1" s="1"/>
  <c r="E103" i="1" s="1"/>
  <c r="E104" i="1" s="1"/>
  <c r="E106" i="1" s="1"/>
  <c r="E107" i="1" s="1"/>
  <c r="E108" i="1" s="1"/>
  <c r="E109" i="1" s="1"/>
  <c r="E110" i="1" s="1"/>
  <c r="E111" i="1" s="1"/>
  <c r="E112" i="1" s="1"/>
  <c r="E113" i="1" s="1"/>
  <c r="E114" i="1" s="1"/>
  <c r="E115" i="1" s="1"/>
  <c r="E116" i="1" s="1"/>
  <c r="E117" i="1" s="1"/>
  <c r="E118" i="1" s="1"/>
  <c r="E119" i="1" s="1"/>
  <c r="E120" i="1" s="1"/>
  <c r="E121" i="1" s="1"/>
  <c r="E122" i="1" s="1"/>
  <c r="E123" i="1" s="1"/>
  <c r="E124" i="1" s="1"/>
  <c r="E125" i="1" s="1"/>
  <c r="E126" i="1" s="1"/>
  <c r="E127" i="1" s="1"/>
  <c r="E128" i="1" s="1"/>
  <c r="E129" i="1" s="1"/>
  <c r="E130" i="1" s="1"/>
  <c r="E131" i="1" s="1"/>
  <c r="E132" i="1" s="1"/>
  <c r="E133" i="1" s="1"/>
  <c r="E134" i="1" s="1"/>
  <c r="E136" i="1" s="1"/>
  <c r="E137" i="1" s="1"/>
  <c r="E138" i="1" s="1"/>
  <c r="E139" i="1" s="1"/>
  <c r="E140" i="1" s="1"/>
  <c r="E141" i="1" s="1"/>
  <c r="E142" i="1" s="1"/>
  <c r="E143" i="1" s="1"/>
  <c r="E144" i="1" s="1"/>
  <c r="E145" i="1" s="1"/>
  <c r="E146" i="1" s="1"/>
  <c r="E147" i="1" s="1"/>
  <c r="E148" i="1" s="1"/>
  <c r="E149" i="1" s="1"/>
  <c r="E150" i="1" s="1"/>
  <c r="E151" i="1" s="1"/>
  <c r="E152" i="1" s="1"/>
  <c r="E153" i="1" s="1"/>
  <c r="E154" i="1" s="1"/>
  <c r="E155" i="1" s="1"/>
  <c r="E156" i="1" s="1"/>
  <c r="E157" i="1" s="1"/>
  <c r="E158" i="1" s="1"/>
  <c r="E159" i="1" s="1"/>
  <c r="E160" i="1" s="1"/>
  <c r="E161" i="1" s="1"/>
  <c r="E162" i="1" s="1"/>
  <c r="E163" i="1" s="1"/>
  <c r="E164" i="1" s="1"/>
  <c r="E165" i="1" s="1"/>
  <c r="E167" i="1" s="1"/>
  <c r="E168" i="1" s="1"/>
  <c r="E169" i="1" s="1"/>
  <c r="E170" i="1" s="1"/>
  <c r="E171" i="1" s="1"/>
  <c r="E172" i="1" s="1"/>
  <c r="E173" i="1" s="1"/>
  <c r="E174" i="1" s="1"/>
  <c r="E175" i="1" s="1"/>
  <c r="E176" i="1" s="1"/>
  <c r="E177" i="1" s="1"/>
  <c r="E178" i="1" s="1"/>
  <c r="E179" i="1" s="1"/>
  <c r="E180" i="1" s="1"/>
  <c r="E181" i="1" s="1"/>
  <c r="E182" i="1" s="1"/>
  <c r="E183" i="1" s="1"/>
  <c r="E184" i="1" s="1"/>
  <c r="E185" i="1" s="1"/>
  <c r="E186" i="1" s="1"/>
  <c r="E187" i="1" s="1"/>
  <c r="E188" i="1" s="1"/>
  <c r="E189" i="1" s="1"/>
  <c r="E190" i="1" s="1"/>
  <c r="E191" i="1" s="1"/>
  <c r="E192" i="1" s="1"/>
  <c r="E193" i="1" s="1"/>
  <c r="E194" i="1" s="1"/>
  <c r="E195" i="1" s="1"/>
  <c r="E197" i="1" s="1"/>
  <c r="E198" i="1" s="1"/>
  <c r="E199" i="1" s="1"/>
  <c r="E200" i="1" s="1"/>
  <c r="E201" i="1" s="1"/>
  <c r="E202" i="1" s="1"/>
  <c r="E203" i="1" s="1"/>
  <c r="E204" i="1" s="1"/>
  <c r="E205" i="1" s="1"/>
  <c r="E206" i="1" s="1"/>
  <c r="E207" i="1" s="1"/>
  <c r="E208" i="1" s="1"/>
  <c r="E209" i="1" s="1"/>
  <c r="E210" i="1" s="1"/>
  <c r="E211" i="1" s="1"/>
  <c r="E212" i="1" s="1"/>
  <c r="E213" i="1" s="1"/>
  <c r="E214" i="1" s="1"/>
  <c r="E215" i="1" s="1"/>
  <c r="E216" i="1" s="1"/>
  <c r="E217" i="1" s="1"/>
  <c r="E218" i="1" s="1"/>
  <c r="E219" i="1" s="1"/>
  <c r="E220" i="1" s="1"/>
  <c r="E221" i="1" s="1"/>
  <c r="E222" i="1" s="1"/>
  <c r="E223" i="1" s="1"/>
  <c r="E224" i="1" s="1"/>
  <c r="E225" i="1" s="1"/>
  <c r="E226" i="1" s="1"/>
  <c r="E228" i="1" s="1"/>
  <c r="E229" i="1" s="1"/>
  <c r="E230" i="1" s="1"/>
  <c r="E231" i="1" s="1"/>
  <c r="E232" i="1" s="1"/>
  <c r="E233" i="1" s="1"/>
  <c r="E234" i="1" s="1"/>
  <c r="E235" i="1" s="1"/>
  <c r="E236" i="1" s="1"/>
  <c r="E237" i="1" s="1"/>
  <c r="E238" i="1" s="1"/>
  <c r="E239" i="1" s="1"/>
  <c r="E240" i="1" s="1"/>
  <c r="E241" i="1" s="1"/>
  <c r="E242" i="1" s="1"/>
  <c r="E243" i="1" s="1"/>
  <c r="E244" i="1" s="1"/>
  <c r="E245" i="1" s="1"/>
  <c r="E246" i="1" s="1"/>
  <c r="E247" i="1" s="1"/>
  <c r="E248" i="1" s="1"/>
  <c r="E249" i="1" s="1"/>
  <c r="E250" i="1" s="1"/>
  <c r="E251" i="1" s="1"/>
  <c r="E252" i="1" s="1"/>
  <c r="E253" i="1" s="1"/>
  <c r="E254" i="1" s="1"/>
  <c r="E255" i="1" s="1"/>
  <c r="E256" i="1" s="1"/>
  <c r="E257" i="1" s="1"/>
  <c r="E259" i="1" s="1"/>
  <c r="E260" i="1" s="1"/>
  <c r="E261" i="1" s="1"/>
  <c r="E262" i="1" s="1"/>
  <c r="E263" i="1" s="1"/>
  <c r="E264" i="1" s="1"/>
  <c r="E265" i="1" s="1"/>
  <c r="E266" i="1" s="1"/>
  <c r="E267" i="1" s="1"/>
  <c r="E268" i="1" s="1"/>
  <c r="E269" i="1" s="1"/>
  <c r="E270" i="1" s="1"/>
  <c r="E271" i="1" s="1"/>
  <c r="E272" i="1" s="1"/>
  <c r="E273" i="1" s="1"/>
  <c r="E274" i="1" s="1"/>
  <c r="E275" i="1" s="1"/>
  <c r="E276" i="1" s="1"/>
  <c r="E277" i="1" s="1"/>
  <c r="E278" i="1" s="1"/>
  <c r="E279" i="1" s="1"/>
  <c r="E280" i="1" s="1"/>
  <c r="E281" i="1" s="1"/>
  <c r="E282" i="1" s="1"/>
  <c r="E283" i="1" s="1"/>
  <c r="E284" i="1" s="1"/>
  <c r="E285" i="1" s="1"/>
  <c r="E286" i="1" s="1"/>
  <c r="E287" i="1" s="1"/>
  <c r="E289" i="1" s="1"/>
  <c r="E290" i="1" s="1"/>
  <c r="E291" i="1" s="1"/>
  <c r="E292" i="1" s="1"/>
  <c r="E293" i="1" s="1"/>
  <c r="E294" i="1" s="1"/>
  <c r="E295" i="1" s="1"/>
  <c r="E296" i="1" s="1"/>
  <c r="E297" i="1" s="1"/>
  <c r="E298" i="1" s="1"/>
  <c r="E299" i="1" s="1"/>
  <c r="E300" i="1" s="1"/>
  <c r="E301" i="1" s="1"/>
  <c r="E302" i="1" s="1"/>
  <c r="E303" i="1" s="1"/>
  <c r="E304" i="1" s="1"/>
  <c r="E305" i="1" s="1"/>
  <c r="E306" i="1" s="1"/>
  <c r="E307" i="1" s="1"/>
  <c r="E308" i="1" s="1"/>
  <c r="E309" i="1" s="1"/>
  <c r="E310" i="1" s="1"/>
  <c r="E311" i="1" s="1"/>
  <c r="E312" i="1" s="1"/>
  <c r="E313" i="1" s="1"/>
  <c r="E314" i="1" s="1"/>
  <c r="E315" i="1" s="1"/>
  <c r="E316" i="1" s="1"/>
  <c r="E317" i="1" s="1"/>
  <c r="E318" i="1" s="1"/>
  <c r="E320" i="1" s="1"/>
  <c r="E321" i="1" s="1"/>
  <c r="E322" i="1" s="1"/>
  <c r="E323" i="1" s="1"/>
  <c r="E324" i="1" s="1"/>
  <c r="E325" i="1" s="1"/>
  <c r="E326" i="1" s="1"/>
  <c r="E327" i="1" s="1"/>
  <c r="E328" i="1" s="1"/>
  <c r="E329" i="1" s="1"/>
  <c r="E330" i="1" s="1"/>
  <c r="E331" i="1" s="1"/>
  <c r="E332" i="1" s="1"/>
  <c r="E333" i="1" s="1"/>
  <c r="E334" i="1" s="1"/>
  <c r="E335" i="1" s="1"/>
  <c r="E336" i="1" s="1"/>
  <c r="E337" i="1" s="1"/>
  <c r="E338" i="1" s="1"/>
  <c r="E339" i="1" s="1"/>
  <c r="E340" i="1" s="1"/>
  <c r="E341" i="1" s="1"/>
  <c r="E342" i="1" s="1"/>
  <c r="E343" i="1" s="1"/>
  <c r="E344" i="1" s="1"/>
  <c r="E345" i="1" s="1"/>
  <c r="E346" i="1" s="1"/>
  <c r="E347" i="1" s="1"/>
  <c r="E348" i="1" s="1"/>
  <c r="E350" i="1" s="1"/>
  <c r="E351" i="1" s="1"/>
  <c r="E352" i="1" s="1"/>
  <c r="E353" i="1" s="1"/>
  <c r="E354" i="1" s="1"/>
  <c r="E355" i="1" s="1"/>
  <c r="E356" i="1" s="1"/>
  <c r="E357" i="1" s="1"/>
  <c r="E358" i="1" s="1"/>
  <c r="E359" i="1" s="1"/>
  <c r="E360" i="1" s="1"/>
  <c r="E361" i="1" s="1"/>
  <c r="E362" i="1" s="1"/>
  <c r="E363" i="1" s="1"/>
  <c r="E364" i="1" s="1"/>
  <c r="E365" i="1" s="1"/>
  <c r="E366" i="1" s="1"/>
  <c r="E367" i="1" s="1"/>
  <c r="E368" i="1" s="1"/>
  <c r="E369" i="1" s="1"/>
  <c r="E370" i="1" s="1"/>
  <c r="E371" i="1" s="1"/>
  <c r="E372" i="1" s="1"/>
  <c r="E373" i="1" s="1"/>
  <c r="E374" i="1" s="1"/>
  <c r="E375" i="1" s="1"/>
  <c r="E376" i="1" s="1"/>
  <c r="E377" i="1" s="1"/>
  <c r="E378" i="1" s="1"/>
  <c r="E379" i="1" s="1"/>
  <c r="D23" i="1"/>
  <c r="C22" i="1" s="1"/>
  <c r="U50" i="1" l="1"/>
  <c r="U78" i="1"/>
  <c r="U106" i="1"/>
  <c r="U134" i="1"/>
  <c r="U155" i="1"/>
  <c r="U183" i="1"/>
  <c r="U204" i="1"/>
  <c r="U211" i="1"/>
  <c r="U232" i="1"/>
  <c r="U239" i="1"/>
  <c r="U260" i="1"/>
  <c r="U267" i="1"/>
  <c r="U288" i="1"/>
  <c r="U295" i="1"/>
  <c r="U316" i="1"/>
  <c r="U323" i="1"/>
  <c r="U344" i="1"/>
  <c r="U351" i="1"/>
  <c r="U22" i="1"/>
  <c r="U36" i="1"/>
  <c r="U64" i="1"/>
  <c r="U92" i="1"/>
  <c r="U120" i="1"/>
  <c r="U141" i="1"/>
  <c r="U169" i="1"/>
  <c r="U190" i="1"/>
  <c r="U197" i="1"/>
  <c r="U218" i="1"/>
  <c r="U225" i="1"/>
  <c r="U246" i="1"/>
  <c r="U253" i="1"/>
  <c r="U274" i="1"/>
  <c r="U281" i="1"/>
  <c r="U302" i="1"/>
  <c r="U309" i="1"/>
  <c r="U330" i="1"/>
  <c r="U337" i="1"/>
  <c r="U358" i="1"/>
  <c r="U372" i="1"/>
  <c r="U148" i="1"/>
  <c r="U85" i="1"/>
  <c r="V85" i="1" s="1"/>
  <c r="U29" i="1"/>
  <c r="V29" i="1" s="1"/>
  <c r="U57" i="1"/>
  <c r="V57" i="1" s="1"/>
  <c r="U127" i="1"/>
  <c r="V127" i="1" s="1"/>
  <c r="U162" i="1"/>
  <c r="V162" i="1" s="1"/>
  <c r="U176" i="1"/>
  <c r="V176" i="1" s="1"/>
  <c r="U99" i="1"/>
  <c r="U15" i="1"/>
  <c r="V15" i="1" s="1"/>
  <c r="U365" i="1"/>
  <c r="U71" i="1"/>
  <c r="U43" i="1"/>
  <c r="U113" i="1"/>
  <c r="U379" i="1"/>
  <c r="D30" i="1"/>
  <c r="C29" i="1" s="1"/>
  <c r="V113" i="1" l="1"/>
  <c r="V71" i="1"/>
  <c r="V148" i="1"/>
  <c r="V358" i="1"/>
  <c r="V330" i="1"/>
  <c r="V302" i="1"/>
  <c r="V274" i="1"/>
  <c r="V246" i="1"/>
  <c r="V218" i="1"/>
  <c r="V190" i="1"/>
  <c r="V141" i="1"/>
  <c r="V92" i="1"/>
  <c r="V36" i="1"/>
  <c r="V351" i="1"/>
  <c r="V323" i="1"/>
  <c r="V295" i="1"/>
  <c r="V267" i="1"/>
  <c r="V239" i="1"/>
  <c r="V211" i="1"/>
  <c r="V183" i="1"/>
  <c r="V134" i="1"/>
  <c r="V78" i="1"/>
  <c r="V43" i="1"/>
  <c r="V365" i="1"/>
  <c r="V99" i="1"/>
  <c r="V372" i="1"/>
  <c r="V337" i="1"/>
  <c r="V309" i="1"/>
  <c r="V281" i="1"/>
  <c r="V253" i="1"/>
  <c r="V225" i="1"/>
  <c r="V197" i="1"/>
  <c r="V169" i="1"/>
  <c r="V120" i="1"/>
  <c r="V64" i="1"/>
  <c r="V22" i="1"/>
  <c r="V344" i="1"/>
  <c r="V316" i="1"/>
  <c r="V288" i="1"/>
  <c r="V260" i="1"/>
  <c r="V232" i="1"/>
  <c r="V204" i="1"/>
  <c r="V155" i="1"/>
  <c r="V106" i="1"/>
  <c r="V50" i="1"/>
  <c r="V379" i="1"/>
  <c r="D37" i="1"/>
  <c r="C36" i="1" s="1"/>
  <c r="D44" i="1" l="1"/>
  <c r="C43" i="1" s="1"/>
  <c r="D51" i="1" l="1"/>
  <c r="C50" i="1" s="1"/>
  <c r="D58" i="1" l="1"/>
  <c r="C57" i="1" s="1"/>
  <c r="D65" i="1" l="1"/>
  <c r="C64" i="1" s="1"/>
  <c r="D72" i="1" l="1"/>
  <c r="C71" i="1" s="1"/>
  <c r="D79" i="1" l="1"/>
  <c r="C78" i="1" s="1"/>
  <c r="D86" i="1" l="1"/>
  <c r="C85" i="1" s="1"/>
  <c r="D93" i="1" l="1"/>
  <c r="C92" i="1" s="1"/>
  <c r="D100" i="1" l="1"/>
  <c r="C99" i="1" s="1"/>
  <c r="D107" i="1" l="1"/>
  <c r="C106" i="1" s="1"/>
  <c r="D114" i="1" l="1"/>
  <c r="C113" i="1" s="1"/>
  <c r="D121" i="1" l="1"/>
  <c r="C120" i="1" s="1"/>
  <c r="D128" i="1" l="1"/>
  <c r="C127" i="1" s="1"/>
  <c r="D135" i="1" l="1"/>
  <c r="C134" i="1" s="1"/>
  <c r="D142" i="1" l="1"/>
  <c r="C141" i="1" s="1"/>
  <c r="D149" i="1" l="1"/>
  <c r="C148" i="1" s="1"/>
  <c r="D156" i="1" l="1"/>
  <c r="C155" i="1" s="1"/>
  <c r="D163" i="1" l="1"/>
  <c r="C162" i="1" s="1"/>
  <c r="D170" i="1" l="1"/>
  <c r="C169" i="1" s="1"/>
  <c r="D177" i="1" l="1"/>
  <c r="C176" i="1" s="1"/>
  <c r="D184" i="1" l="1"/>
  <c r="C183" i="1" s="1"/>
  <c r="D191" i="1" l="1"/>
  <c r="C190" i="1" s="1"/>
  <c r="D198" i="1" l="1"/>
  <c r="C197" i="1" s="1"/>
  <c r="D205" i="1" l="1"/>
  <c r="C204" i="1" s="1"/>
  <c r="D212" i="1" l="1"/>
  <c r="C211" i="1" s="1"/>
  <c r="D219" i="1" l="1"/>
  <c r="C218" i="1" s="1"/>
  <c r="D226" i="1" l="1"/>
  <c r="C225" i="1" s="1"/>
  <c r="D233" i="1" l="1"/>
  <c r="C232" i="1" s="1"/>
  <c r="D240" i="1" l="1"/>
  <c r="C239" i="1" s="1"/>
  <c r="D247" i="1" l="1"/>
  <c r="C246" i="1" s="1"/>
  <c r="D254" i="1" l="1"/>
  <c r="C253" i="1" s="1"/>
  <c r="D261" i="1" l="1"/>
  <c r="C260" i="1" s="1"/>
  <c r="D268" i="1" l="1"/>
  <c r="C267" i="1" s="1"/>
  <c r="D275" i="1" l="1"/>
  <c r="C274" i="1" s="1"/>
  <c r="D282" i="1" l="1"/>
  <c r="C281" i="1" s="1"/>
  <c r="D289" i="1" l="1"/>
  <c r="C288" i="1" s="1"/>
  <c r="D296" i="1" l="1"/>
  <c r="C295" i="1" s="1"/>
  <c r="D303" i="1" l="1"/>
  <c r="C302" i="1" s="1"/>
  <c r="D310" i="1" l="1"/>
  <c r="C309" i="1" s="1"/>
  <c r="D317" i="1" l="1"/>
  <c r="C316" i="1" s="1"/>
  <c r="D324" i="1" l="1"/>
  <c r="C323" i="1" s="1"/>
  <c r="D331" i="1" l="1"/>
  <c r="C330" i="1" s="1"/>
  <c r="D338" i="1" l="1"/>
  <c r="C337" i="1" s="1"/>
  <c r="D345" i="1" l="1"/>
  <c r="C344" i="1" s="1"/>
  <c r="D352" i="1" l="1"/>
  <c r="C351" i="1" s="1"/>
  <c r="D359" i="1" l="1"/>
  <c r="C358" i="1" s="1"/>
  <c r="D366" i="1" l="1"/>
  <c r="C365" i="1" s="1"/>
  <c r="D373" i="1" l="1"/>
  <c r="C372" i="1" s="1"/>
  <c r="Z16" i="1" l="1"/>
  <c r="Z17" i="1"/>
  <c r="AA327" i="1"/>
  <c r="AA225" i="1"/>
  <c r="AA307" i="1"/>
  <c r="AA354" i="1"/>
  <c r="AA297" i="1"/>
  <c r="AA285" i="1"/>
  <c r="AA146" i="1"/>
  <c r="AA235" i="1"/>
  <c r="AA319" i="1"/>
  <c r="AA118" i="1"/>
  <c r="AA339" i="1"/>
  <c r="AA292" i="1"/>
  <c r="AA245" i="1"/>
  <c r="AA263" i="1"/>
  <c r="AA213" i="1"/>
  <c r="AA312" i="1"/>
  <c r="AA238" i="1"/>
  <c r="AA237" i="1"/>
  <c r="AA257" i="1"/>
  <c r="AA299" i="1"/>
  <c r="AA322" i="1"/>
  <c r="AA274" i="1"/>
  <c r="AA311" i="1"/>
  <c r="AA309" i="1"/>
  <c r="AA351" i="1"/>
  <c r="AA102" i="1"/>
  <c r="AA332" i="1"/>
  <c r="AA115" i="1"/>
  <c r="AA314" i="1"/>
  <c r="AA197" i="1"/>
  <c r="AA350" i="1"/>
  <c r="AA346" i="1"/>
  <c r="AA302" i="1"/>
  <c r="AA210" i="1"/>
  <c r="AA269" i="1"/>
  <c r="AA329" i="1"/>
  <c r="AA41" i="1"/>
  <c r="AA364" i="1"/>
  <c r="AA157" i="1"/>
  <c r="AA344" i="1"/>
  <c r="AA371" i="1"/>
  <c r="AA175" i="1"/>
  <c r="AA369" i="1"/>
  <c r="AA209" i="1"/>
  <c r="AA120" i="1"/>
  <c r="AA98" i="1"/>
  <c r="AA187" i="1"/>
  <c r="AA347" i="1"/>
  <c r="AA22" i="1"/>
  <c r="AA139" i="1"/>
  <c r="AA277" i="1"/>
  <c r="AA250" i="1"/>
  <c r="AA255" i="1"/>
  <c r="AA287" i="1"/>
  <c r="AA272" i="1"/>
  <c r="AA280" i="1"/>
  <c r="AA160" i="1"/>
  <c r="AA374" i="1"/>
  <c r="AA215" i="1"/>
  <c r="AA26" i="1"/>
  <c r="AA29" i="1"/>
  <c r="AA158" i="1"/>
  <c r="AA349" i="1"/>
  <c r="AA20" i="1"/>
  <c r="AA46" i="1"/>
  <c r="AA243" i="1"/>
  <c r="AA300" i="1"/>
  <c r="AA143" i="1"/>
  <c r="AA217" i="1"/>
  <c r="AA227" i="1"/>
  <c r="AA74" i="1"/>
  <c r="AA176" i="1"/>
  <c r="AA153" i="1"/>
  <c r="AA295" i="1"/>
  <c r="AA21" i="1"/>
  <c r="AA141" i="1"/>
  <c r="AA165" i="1"/>
  <c r="AA220" i="1"/>
  <c r="AA249" i="1"/>
  <c r="AA326" i="1"/>
  <c r="AA320" i="1"/>
  <c r="AA78" i="1"/>
  <c r="AA172" i="1"/>
  <c r="AA357" i="1"/>
  <c r="AA266" i="1"/>
  <c r="AA267" i="1"/>
  <c r="AA334" i="1"/>
  <c r="AA291" i="1"/>
  <c r="AA216" i="1"/>
  <c r="AA376" i="1"/>
  <c r="AA370" i="1"/>
  <c r="AA66" i="1"/>
  <c r="AA199" i="1"/>
  <c r="AA343" i="1"/>
  <c r="AA246" i="1"/>
  <c r="AA305" i="1"/>
  <c r="AA290" i="1"/>
  <c r="AA95" i="1"/>
  <c r="AA162" i="1"/>
  <c r="AA59" i="1"/>
  <c r="AA252" i="1"/>
  <c r="AA122" i="1"/>
  <c r="AA362" i="1"/>
  <c r="AA67" i="1"/>
  <c r="AA24" i="1"/>
  <c r="AA180" i="1"/>
  <c r="AA138" i="1"/>
  <c r="AA228" i="1"/>
  <c r="AA140" i="1"/>
  <c r="AA60" i="1"/>
  <c r="AA308" i="1"/>
  <c r="AA262" i="1"/>
  <c r="AA368" i="1"/>
  <c r="AA337" i="1"/>
  <c r="AA315" i="1"/>
  <c r="AA377" i="1"/>
  <c r="AA232" i="1"/>
  <c r="AA57" i="1"/>
  <c r="AA218" i="1"/>
  <c r="AA260" i="1"/>
  <c r="AA61" i="1"/>
  <c r="AA356" i="1"/>
  <c r="AA64" i="1"/>
  <c r="AA293" i="1"/>
  <c r="AA190" i="1"/>
  <c r="AA83" i="1"/>
  <c r="AA148" i="1"/>
  <c r="AA330" i="1"/>
  <c r="AA318" i="1"/>
  <c r="AA116" i="1"/>
  <c r="AA179" i="1"/>
  <c r="AA91" i="1"/>
  <c r="AA85" i="1"/>
  <c r="AA167" i="1"/>
  <c r="AA19" i="1"/>
  <c r="AA279" i="1"/>
  <c r="AA365" i="1"/>
  <c r="AA155" i="1"/>
  <c r="AA45" i="1"/>
  <c r="AA234" i="1"/>
  <c r="AA251" i="1"/>
  <c r="AA231" i="1"/>
  <c r="AA256" i="1"/>
  <c r="AA298" i="1"/>
  <c r="AA132" i="1"/>
  <c r="AA126" i="1"/>
  <c r="AA270" i="1"/>
  <c r="AA367" i="1"/>
  <c r="AA207" i="1"/>
  <c r="AA348" i="1"/>
  <c r="AA236" i="1"/>
  <c r="AA40" i="1"/>
  <c r="AA328" i="1"/>
  <c r="AA239" i="1"/>
  <c r="AA50" i="1"/>
  <c r="AA62" i="1"/>
  <c r="AA271" i="1"/>
  <c r="AA43" i="1"/>
  <c r="AA258" i="1"/>
  <c r="AA174" i="1"/>
  <c r="AA71" i="1"/>
  <c r="AA166" i="1"/>
  <c r="AA241" i="1"/>
  <c r="AA313" i="1"/>
  <c r="AA97" i="1"/>
  <c r="AA104" i="1"/>
  <c r="AA151" i="1"/>
  <c r="AA136" i="1"/>
  <c r="AA181" i="1"/>
  <c r="AA38" i="1"/>
  <c r="AA196" i="1"/>
  <c r="AA335" i="1"/>
  <c r="AA340" i="1"/>
  <c r="AA76" i="1"/>
  <c r="AA193" i="1"/>
  <c r="AA99" i="1"/>
  <c r="AA185" i="1"/>
  <c r="AA214" i="1"/>
  <c r="AA194" i="1"/>
  <c r="AA294" i="1"/>
  <c r="AA265" i="1"/>
  <c r="AA34" i="1"/>
  <c r="AA360" i="1"/>
  <c r="AA264" i="1"/>
  <c r="AA35" i="1"/>
  <c r="AA173" i="1"/>
  <c r="AA221" i="1"/>
  <c r="AA284" i="1"/>
  <c r="AA119" i="1"/>
  <c r="AA325" i="1"/>
  <c r="AA372" i="1"/>
  <c r="AA242" i="1"/>
  <c r="AA69" i="1"/>
  <c r="AA211" i="1"/>
  <c r="AA338" i="1"/>
  <c r="AA79" i="1"/>
  <c r="AA82" i="1"/>
  <c r="AA323" i="1"/>
  <c r="AA68" i="1"/>
  <c r="AA230" i="1"/>
  <c r="AA145" i="1"/>
  <c r="AA105" i="1"/>
  <c r="AA106" i="1"/>
  <c r="AA164" i="1"/>
  <c r="AA129" i="1"/>
  <c r="AA55" i="1"/>
  <c r="AA109" i="1"/>
  <c r="AA154" i="1"/>
  <c r="AA186" i="1"/>
  <c r="AA113" i="1"/>
  <c r="AA47" i="1"/>
  <c r="AA72" i="1"/>
  <c r="AA200" i="1"/>
  <c r="AA303" i="1"/>
  <c r="AA117" i="1"/>
  <c r="AA359" i="1"/>
  <c r="AA278" i="1"/>
  <c r="AA341" i="1"/>
  <c r="AA321" i="1"/>
  <c r="AA147" i="1"/>
  <c r="AA248" i="1"/>
  <c r="AA203" i="1"/>
  <c r="AA89" i="1"/>
  <c r="AA171" i="1"/>
  <c r="AA152" i="1"/>
  <c r="AA103" i="1"/>
  <c r="AA195" i="1"/>
  <c r="AA253" i="1"/>
  <c r="AA201" i="1"/>
  <c r="AA363" i="1"/>
  <c r="AA56" i="1"/>
  <c r="AA223" i="1"/>
  <c r="AA355" i="1"/>
  <c r="AA342" i="1"/>
  <c r="AA150" i="1"/>
  <c r="AA159" i="1"/>
  <c r="AA28" i="1"/>
  <c r="AA27" i="1"/>
  <c r="AA244" i="1"/>
  <c r="AA288" i="1"/>
  <c r="AA261" i="1"/>
  <c r="AA375" i="1"/>
  <c r="AA88" i="1"/>
  <c r="AA144" i="1"/>
  <c r="AA39" i="1"/>
  <c r="AA182" i="1"/>
  <c r="AA86" i="1"/>
  <c r="AA310" i="1"/>
  <c r="AA177" i="1"/>
  <c r="AA54" i="1"/>
  <c r="AA48" i="1"/>
  <c r="AA184" i="1"/>
  <c r="AA178" i="1"/>
  <c r="AA137" i="1"/>
  <c r="AA361" i="1"/>
  <c r="AA273" i="1"/>
  <c r="AA161" i="1"/>
  <c r="AA353" i="1"/>
  <c r="AA283" i="1"/>
  <c r="AA373" i="1"/>
  <c r="AA168" i="1"/>
  <c r="AA101" i="1"/>
  <c r="AA70" i="1"/>
  <c r="AA222" i="1"/>
  <c r="AA131" i="1"/>
  <c r="AA378" i="1"/>
  <c r="AA202" i="1"/>
  <c r="AA336" i="1"/>
  <c r="AA25" i="1"/>
  <c r="AA124" i="1"/>
  <c r="AA100" i="1"/>
  <c r="AA275" i="1"/>
  <c r="AA130" i="1"/>
  <c r="AA87" i="1"/>
  <c r="AA324" i="1"/>
  <c r="AA204" i="1"/>
  <c r="AA276" i="1"/>
  <c r="AA134" i="1"/>
  <c r="AA114" i="1"/>
  <c r="AA90" i="1"/>
  <c r="AA296" i="1"/>
  <c r="AA135" i="1"/>
  <c r="AA254" i="1"/>
  <c r="AA52" i="1"/>
  <c r="AA149" i="1"/>
  <c r="AA170" i="1"/>
  <c r="AA286" i="1"/>
  <c r="AA282" i="1"/>
  <c r="AA63" i="1"/>
  <c r="AA128" i="1"/>
  <c r="AA51" i="1"/>
  <c r="AA301" i="1"/>
  <c r="AA208" i="1"/>
  <c r="AA133" i="1"/>
  <c r="AA112" i="1"/>
  <c r="AA32" i="1"/>
  <c r="AA127" i="1"/>
  <c r="AA333" i="1"/>
  <c r="AA36" i="1"/>
  <c r="AA229" i="1"/>
  <c r="AA306" i="1"/>
  <c r="AA111" i="1"/>
  <c r="AA224" i="1"/>
  <c r="AA33" i="1"/>
  <c r="AA53" i="1"/>
  <c r="AA331" i="1"/>
  <c r="AA240" i="1"/>
  <c r="AA81" i="1"/>
  <c r="AA289" i="1"/>
  <c r="AA77" i="1"/>
  <c r="AA108" i="1"/>
  <c r="AA93" i="1"/>
  <c r="AA125" i="1"/>
  <c r="AA247" i="1"/>
  <c r="AA75" i="1"/>
  <c r="AA169" i="1"/>
  <c r="AA206" i="1"/>
  <c r="AA183" i="1"/>
  <c r="AA259" i="1"/>
  <c r="AA84" i="1"/>
  <c r="AA191" i="1"/>
  <c r="AA358" i="1"/>
  <c r="AA304" i="1"/>
  <c r="AA219" i="1"/>
  <c r="AA58" i="1"/>
  <c r="AA189" i="1"/>
  <c r="AA281" i="1"/>
  <c r="AA42" i="1"/>
  <c r="AA37" i="1"/>
  <c r="AA316" i="1"/>
  <c r="AA233" i="1"/>
  <c r="AA156" i="1"/>
  <c r="AA123" i="1"/>
  <c r="AA49" i="1"/>
  <c r="AA212" i="1"/>
  <c r="AA192" i="1"/>
  <c r="AA94" i="1"/>
  <c r="AA65" i="1"/>
  <c r="AA352" i="1"/>
  <c r="AA142" i="1"/>
  <c r="AA163" i="1"/>
  <c r="AA110" i="1"/>
  <c r="AA18" i="1"/>
  <c r="AA366" i="1"/>
  <c r="AA92" i="1"/>
  <c r="AA80" i="1"/>
  <c r="AA107" i="1"/>
  <c r="AA73" i="1"/>
  <c r="AA188" i="1"/>
  <c r="AA121" i="1"/>
  <c r="AA15" i="1"/>
  <c r="Z15" i="1" s="1"/>
  <c r="AA268" i="1"/>
  <c r="AA205" i="1"/>
  <c r="AA198" i="1"/>
  <c r="AA96" i="1"/>
  <c r="AA44" i="1"/>
  <c r="AA345" i="1"/>
  <c r="AA23" i="1"/>
  <c r="AA226" i="1"/>
  <c r="AA30" i="1"/>
  <c r="AA31" i="1"/>
  <c r="AA317" i="1"/>
  <c r="AB279" i="1" l="1"/>
  <c r="Z279" i="1" s="1"/>
  <c r="AB182" i="1"/>
  <c r="Z182" i="1" s="1"/>
  <c r="AB22" i="1"/>
  <c r="Z22" i="1" s="1"/>
  <c r="AB265" i="1"/>
  <c r="Z265" i="1" s="1"/>
  <c r="AB217" i="1"/>
  <c r="Z217" i="1" s="1"/>
  <c r="AB85" i="1"/>
  <c r="Z85" i="1" s="1"/>
  <c r="AB329" i="1"/>
  <c r="Z329" i="1" s="1"/>
  <c r="AB105" i="1"/>
  <c r="Z105" i="1" s="1"/>
  <c r="AB33" i="1"/>
  <c r="Z33" i="1" s="1"/>
  <c r="AB251" i="1"/>
  <c r="Z251" i="1" s="1"/>
  <c r="AB215" i="1"/>
  <c r="Z215" i="1" s="1"/>
  <c r="AB246" i="1"/>
  <c r="Z246" i="1" s="1"/>
  <c r="AB293" i="1"/>
  <c r="Z293" i="1" s="1"/>
  <c r="AB261" i="1"/>
  <c r="Z261" i="1" s="1"/>
  <c r="AB316" i="1"/>
  <c r="Z316" i="1" s="1"/>
  <c r="AB359" i="1"/>
  <c r="Z359" i="1" s="1"/>
  <c r="AB53" i="1"/>
  <c r="Z53" i="1" s="1"/>
  <c r="AB189" i="1"/>
  <c r="Z189" i="1" s="1"/>
  <c r="AB153" i="1"/>
  <c r="Z153" i="1" s="1"/>
  <c r="AB339" i="1"/>
  <c r="Z339" i="1" s="1"/>
  <c r="AB64" i="1"/>
  <c r="Z64" i="1" s="1"/>
  <c r="AB136" i="1"/>
  <c r="Z136" i="1" s="1"/>
  <c r="AB81" i="1"/>
  <c r="Z81" i="1" s="1"/>
  <c r="AB303" i="1"/>
  <c r="Z303" i="1" s="1"/>
  <c r="AB289" i="1"/>
  <c r="Z289" i="1" s="1"/>
  <c r="AB161" i="1"/>
  <c r="Z161" i="1" s="1"/>
  <c r="AB103" i="1"/>
  <c r="Z103" i="1" s="1"/>
  <c r="AB60" i="1"/>
  <c r="Z60" i="1" s="1"/>
  <c r="AB312" i="1"/>
  <c r="Z312" i="1" s="1"/>
  <c r="AB78" i="1"/>
  <c r="Z78" i="1" s="1"/>
  <c r="AB319" i="1"/>
  <c r="Z319" i="1" s="1"/>
  <c r="AB358" i="1"/>
  <c r="Z358" i="1" s="1"/>
  <c r="AB363" i="1"/>
  <c r="Z363" i="1" s="1"/>
  <c r="AB284" i="1"/>
  <c r="Z284" i="1" s="1"/>
  <c r="AB46" i="1"/>
  <c r="Z46" i="1" s="1"/>
  <c r="AB39" i="1"/>
  <c r="Z39" i="1" s="1"/>
  <c r="AB322" i="1"/>
  <c r="Z322" i="1" s="1"/>
  <c r="AB126" i="1"/>
  <c r="Z126" i="1" s="1"/>
  <c r="AB159" i="1"/>
  <c r="Z159" i="1" s="1"/>
  <c r="AB138" i="1"/>
  <c r="Z138" i="1" s="1"/>
  <c r="AB298" i="1"/>
  <c r="Z298" i="1" s="1"/>
  <c r="AB334" i="1"/>
  <c r="Z334" i="1" s="1"/>
  <c r="AB305" i="1"/>
  <c r="Z305" i="1" s="1"/>
  <c r="AB52" i="1"/>
  <c r="Z52" i="1" s="1"/>
  <c r="AB238" i="1"/>
  <c r="Z238" i="1" s="1"/>
  <c r="AB317" i="1"/>
  <c r="Z317" i="1" s="1"/>
  <c r="AB99" i="1"/>
  <c r="Z99" i="1" s="1"/>
  <c r="AB373" i="1"/>
  <c r="Z373" i="1" s="1"/>
  <c r="AB263" i="1"/>
  <c r="Z263" i="1" s="1"/>
  <c r="AB92" i="1"/>
  <c r="Z92" i="1" s="1"/>
  <c r="AB154" i="1"/>
  <c r="Z154" i="1" s="1"/>
  <c r="AB145" i="1"/>
  <c r="Z145" i="1" s="1"/>
  <c r="AB205" i="1"/>
  <c r="Z205" i="1" s="1"/>
  <c r="AB191" i="1"/>
  <c r="Z191" i="1" s="1"/>
  <c r="AB93" i="1"/>
  <c r="Z93" i="1" s="1"/>
  <c r="AB163" i="1"/>
  <c r="Z163" i="1" s="1"/>
  <c r="AB320" i="1"/>
  <c r="Z320" i="1" s="1"/>
  <c r="AB216" i="1"/>
  <c r="Z216" i="1" s="1"/>
  <c r="AB240" i="1"/>
  <c r="Z240" i="1" s="1"/>
  <c r="AB24" i="1"/>
  <c r="Z24" i="1" s="1"/>
  <c r="AB110" i="1"/>
  <c r="Z110" i="1" s="1"/>
  <c r="AB267" i="1"/>
  <c r="Z267" i="1" s="1"/>
  <c r="AB106" i="1"/>
  <c r="Z106" i="1" s="1"/>
  <c r="AB357" i="1"/>
  <c r="Z357" i="1" s="1"/>
  <c r="AB225" i="1"/>
  <c r="Z225" i="1" s="1"/>
  <c r="AB55" i="1"/>
  <c r="Z55" i="1" s="1"/>
  <c r="AB366" i="1"/>
  <c r="Z366" i="1" s="1"/>
  <c r="AB94" i="1"/>
  <c r="Z94" i="1" s="1"/>
  <c r="AB304" i="1"/>
  <c r="Z304" i="1" s="1"/>
  <c r="AB260" i="1"/>
  <c r="Z260" i="1" s="1"/>
  <c r="AB185" i="1"/>
  <c r="Z185" i="1" s="1"/>
  <c r="AB59" i="1"/>
  <c r="Z59" i="1" s="1"/>
  <c r="AB71" i="1"/>
  <c r="Z71" i="1" s="1"/>
  <c r="AB309" i="1"/>
  <c r="Z309" i="1" s="1"/>
  <c r="AB244" i="1"/>
  <c r="Z244" i="1" s="1"/>
  <c r="AB180" i="1"/>
  <c r="Z180" i="1" s="1"/>
  <c r="AB95" i="1"/>
  <c r="Z95" i="1" s="1"/>
  <c r="AB368" i="1"/>
  <c r="Z368" i="1" s="1"/>
  <c r="AB327" i="1"/>
  <c r="Z327" i="1" s="1"/>
  <c r="AB275" i="1"/>
  <c r="Z275" i="1" s="1"/>
  <c r="AB164" i="1"/>
  <c r="Z164" i="1" s="1"/>
  <c r="AB73" i="1"/>
  <c r="Z73" i="1" s="1"/>
  <c r="AB20" i="1"/>
  <c r="Z20" i="1" s="1"/>
  <c r="AB353" i="1"/>
  <c r="Z353" i="1" s="1"/>
  <c r="AB272" i="1"/>
  <c r="Z272" i="1" s="1"/>
  <c r="AB203" i="1"/>
  <c r="Z203" i="1" s="1"/>
  <c r="AB196" i="1"/>
  <c r="Z196" i="1" s="1"/>
  <c r="AB258" i="1"/>
  <c r="Z258" i="1" s="1"/>
  <c r="AB143" i="1"/>
  <c r="Z143" i="1" s="1"/>
  <c r="AB56" i="1"/>
  <c r="Z56" i="1" s="1"/>
  <c r="AB26" i="1"/>
  <c r="Z26" i="1" s="1"/>
  <c r="AB176" i="1"/>
  <c r="Z176" i="1" s="1"/>
  <c r="AB266" i="1"/>
  <c r="Z266" i="1" s="1"/>
  <c r="AB207" i="1"/>
  <c r="Z207" i="1" s="1"/>
  <c r="AB151" i="1"/>
  <c r="Z151" i="1" s="1"/>
  <c r="AB250" i="1"/>
  <c r="Z250" i="1" s="1"/>
  <c r="AB354" i="1"/>
  <c r="Z354" i="1" s="1"/>
  <c r="AB351" i="1"/>
  <c r="Z351" i="1" s="1"/>
  <c r="AB273" i="1"/>
  <c r="Z273" i="1" s="1"/>
  <c r="AB349" i="1"/>
  <c r="Z349" i="1" s="1"/>
  <c r="AB102" i="1"/>
  <c r="Z102" i="1" s="1"/>
  <c r="AB245" i="1"/>
  <c r="Z245" i="1" s="1"/>
  <c r="AB113" i="1"/>
  <c r="Z113" i="1" s="1"/>
  <c r="AB83" i="1"/>
  <c r="Z83" i="1" s="1"/>
  <c r="AB202" i="1"/>
  <c r="Z202" i="1" s="1"/>
  <c r="AB352" i="1"/>
  <c r="Z352" i="1" s="1"/>
  <c r="AB239" i="1"/>
  <c r="Z239" i="1" s="1"/>
  <c r="AB211" i="1"/>
  <c r="Z211" i="1" s="1"/>
  <c r="AB360" i="1"/>
  <c r="Z360" i="1" s="1"/>
  <c r="AB115" i="1"/>
  <c r="Z115" i="1" s="1"/>
  <c r="AB199" i="1"/>
  <c r="Z199" i="1" s="1"/>
  <c r="AB201" i="1"/>
  <c r="Z201" i="1" s="1"/>
  <c r="AB31" i="1"/>
  <c r="Z31" i="1" s="1"/>
  <c r="AB255" i="1"/>
  <c r="Z255" i="1" s="1"/>
  <c r="AB37" i="1"/>
  <c r="Z37" i="1" s="1"/>
  <c r="AB321" i="1"/>
  <c r="Z321" i="1" s="1"/>
  <c r="AB376" i="1"/>
  <c r="Z376" i="1" s="1"/>
  <c r="AB338" i="1"/>
  <c r="Z338" i="1" s="1"/>
  <c r="AB286" i="1"/>
  <c r="Z286" i="1" s="1"/>
  <c r="AB77" i="1"/>
  <c r="Z77" i="1" s="1"/>
  <c r="AB61" i="1"/>
  <c r="Z61" i="1" s="1"/>
  <c r="AB214" i="1"/>
  <c r="Z214" i="1" s="1"/>
  <c r="AB190" i="1"/>
  <c r="Z190" i="1" s="1"/>
  <c r="AB301" i="1"/>
  <c r="Z301" i="1" s="1"/>
  <c r="AB72" i="1"/>
  <c r="Z72" i="1" s="1"/>
  <c r="AB188" i="1"/>
  <c r="Z188" i="1" s="1"/>
  <c r="AB181" i="1"/>
  <c r="Z181" i="1" s="1"/>
  <c r="AB290" i="1"/>
  <c r="Z290" i="1" s="1"/>
  <c r="AB82" i="1"/>
  <c r="Z82" i="1" s="1"/>
  <c r="AB89" i="1"/>
  <c r="Z89" i="1" s="1"/>
  <c r="AB69" i="1"/>
  <c r="Z69" i="1" s="1"/>
  <c r="AB232" i="1"/>
  <c r="Z232" i="1" s="1"/>
  <c r="AB221" i="1"/>
  <c r="Z221" i="1" s="1"/>
  <c r="AB331" i="1"/>
  <c r="Z331" i="1" s="1"/>
  <c r="AB134" i="1"/>
  <c r="Z134" i="1" s="1"/>
  <c r="AB233" i="1"/>
  <c r="Z233" i="1" s="1"/>
  <c r="AB345" i="1"/>
  <c r="Z345" i="1" s="1"/>
  <c r="AB195" i="1"/>
  <c r="Z195" i="1" s="1"/>
  <c r="AB135" i="1"/>
  <c r="Z135" i="1" s="1"/>
  <c r="AB177" i="1"/>
  <c r="Z177" i="1" s="1"/>
  <c r="AB51" i="1"/>
  <c r="Z51" i="1" s="1"/>
  <c r="AB36" i="1"/>
  <c r="Z36" i="1" s="1"/>
  <c r="AB193" i="1"/>
  <c r="Z193" i="1" s="1"/>
  <c r="AB43" i="1"/>
  <c r="Z43" i="1" s="1"/>
  <c r="AB192" i="1"/>
  <c r="Z192" i="1" s="1"/>
  <c r="AB74" i="1"/>
  <c r="Z74" i="1" s="1"/>
  <c r="AB332" i="1"/>
  <c r="Z332" i="1" s="1"/>
  <c r="AB270" i="1"/>
  <c r="Z270" i="1" s="1"/>
  <c r="AB370" i="1"/>
  <c r="Z370" i="1" s="1"/>
  <c r="AB254" i="1"/>
  <c r="Z254" i="1" s="1"/>
  <c r="AB187" i="1"/>
  <c r="Z187" i="1" s="1"/>
  <c r="AB57" i="1"/>
  <c r="Z57" i="1" s="1"/>
  <c r="AB50" i="1"/>
  <c r="Z50" i="1" s="1"/>
  <c r="AB365" i="1"/>
  <c r="Z365" i="1" s="1"/>
  <c r="AB300" i="1"/>
  <c r="Z300" i="1" s="1"/>
  <c r="AB227" i="1"/>
  <c r="Z227" i="1" s="1"/>
  <c r="AB307" i="1"/>
  <c r="Z307" i="1" s="1"/>
  <c r="AB341" i="1"/>
  <c r="Z341" i="1" s="1"/>
  <c r="AB256" i="1"/>
  <c r="Z256" i="1" s="1"/>
  <c r="AB101" i="1"/>
  <c r="Z101" i="1" s="1"/>
  <c r="AB210" i="1"/>
  <c r="Z210" i="1" s="1"/>
  <c r="AB67" i="1"/>
  <c r="Z67" i="1" s="1"/>
  <c r="AB18" i="1"/>
  <c r="Z18" i="1" s="1"/>
  <c r="AB375" i="1"/>
  <c r="Z375" i="1" s="1"/>
  <c r="AB355" i="1"/>
  <c r="Z355" i="1" s="1"/>
  <c r="AB236" i="1"/>
  <c r="Z236" i="1" s="1"/>
  <c r="AB229" i="1"/>
  <c r="Z229" i="1" s="1"/>
  <c r="AB314" i="1"/>
  <c r="Z314" i="1" s="1"/>
  <c r="AB175" i="1"/>
  <c r="Z175" i="1" s="1"/>
  <c r="AB70" i="1"/>
  <c r="Z70" i="1" s="1"/>
  <c r="AB178" i="1"/>
  <c r="Z178" i="1" s="1"/>
  <c r="AB47" i="1"/>
  <c r="Z47" i="1" s="1"/>
  <c r="AB158" i="1"/>
  <c r="Z158" i="1" s="1"/>
  <c r="AB364" i="1"/>
  <c r="Z364" i="1" s="1"/>
  <c r="AB144" i="1"/>
  <c r="Z144" i="1" s="1"/>
  <c r="AB76" i="1"/>
  <c r="Z76" i="1" s="1"/>
  <c r="AB228" i="1"/>
  <c r="Z228" i="1" s="1"/>
  <c r="AB324" i="1"/>
  <c r="Z324" i="1" s="1"/>
  <c r="AB204" i="1"/>
  <c r="Z204" i="1" s="1"/>
  <c r="AB179" i="1"/>
  <c r="Z179" i="1" s="1"/>
  <c r="AB58" i="1"/>
  <c r="Z58" i="1" s="1"/>
  <c r="AB287" i="1"/>
  <c r="Z287" i="1" s="1"/>
  <c r="AB342" i="1"/>
  <c r="Z342" i="1" s="1"/>
  <c r="AB172" i="1"/>
  <c r="Z172" i="1" s="1"/>
  <c r="AB125" i="1"/>
  <c r="Z125" i="1" s="1"/>
  <c r="AB297" i="1"/>
  <c r="Z297" i="1" s="1"/>
  <c r="AB252" i="1"/>
  <c r="Z252" i="1" s="1"/>
  <c r="AB209" i="1"/>
  <c r="Z209" i="1" s="1"/>
  <c r="AB23" i="1"/>
  <c r="Z23" i="1" s="1"/>
  <c r="AB184" i="1"/>
  <c r="Z184" i="1" s="1"/>
  <c r="AB146" i="1"/>
  <c r="Z146" i="1" s="1"/>
  <c r="AB231" i="1"/>
  <c r="Z231" i="1" s="1"/>
  <c r="AB174" i="1"/>
  <c r="Z174" i="1" s="1"/>
  <c r="AB148" i="1"/>
  <c r="Z148" i="1" s="1"/>
  <c r="AB326" i="1"/>
  <c r="Z326" i="1" s="1"/>
  <c r="AB127" i="1"/>
  <c r="Z127" i="1" s="1"/>
  <c r="AB44" i="1"/>
  <c r="Z44" i="1" s="1"/>
  <c r="AB132" i="1"/>
  <c r="Z132" i="1" s="1"/>
  <c r="AB237" i="1"/>
  <c r="Z237" i="1" s="1"/>
  <c r="AB34" i="1"/>
  <c r="Z34" i="1" s="1"/>
  <c r="AB91" i="1"/>
  <c r="Z91" i="1" s="1"/>
  <c r="AB128" i="1"/>
  <c r="Z128" i="1" s="1"/>
  <c r="AB183" i="1"/>
  <c r="Z183" i="1" s="1"/>
  <c r="AB41" i="1"/>
  <c r="Z41" i="1" s="1"/>
  <c r="AB347" i="1"/>
  <c r="Z347" i="1" s="1"/>
  <c r="AB277" i="1"/>
  <c r="Z277" i="1" s="1"/>
  <c r="AB337" i="1"/>
  <c r="Z337" i="1" s="1"/>
  <c r="AB206" i="1"/>
  <c r="Z206" i="1" s="1"/>
  <c r="AB264" i="1"/>
  <c r="Z264" i="1" s="1"/>
  <c r="AB234" i="1"/>
  <c r="Z234" i="1" s="1"/>
  <c r="AB271" i="1"/>
  <c r="Z271" i="1" s="1"/>
  <c r="AB247" i="1"/>
  <c r="Z247" i="1" s="1"/>
  <c r="AB302" i="1"/>
  <c r="Z302" i="1" s="1"/>
  <c r="AB372" i="1"/>
  <c r="Z372" i="1" s="1"/>
  <c r="AB288" i="1"/>
  <c r="Z288" i="1" s="1"/>
  <c r="AB194" i="1"/>
  <c r="Z194" i="1" s="1"/>
  <c r="AB80" i="1"/>
  <c r="Z80" i="1" s="1"/>
  <c r="AB274" i="1"/>
  <c r="Z274" i="1" s="1"/>
  <c r="AB361" i="1"/>
  <c r="Z361" i="1" s="1"/>
  <c r="AB220" i="1"/>
  <c r="Z220" i="1" s="1"/>
  <c r="AB88" i="1"/>
  <c r="Z88" i="1" s="1"/>
  <c r="AB38" i="1"/>
  <c r="Z38" i="1" s="1"/>
  <c r="AB253" i="1"/>
  <c r="Z253" i="1" s="1"/>
  <c r="AB268" i="1"/>
  <c r="Z268" i="1" s="1"/>
  <c r="AB377" i="1"/>
  <c r="Z377" i="1" s="1"/>
  <c r="AB282" i="1"/>
  <c r="Z282" i="1" s="1"/>
  <c r="AB213" i="1"/>
  <c r="Z213" i="1" s="1"/>
  <c r="AB157" i="1"/>
  <c r="Z157" i="1" s="1"/>
  <c r="AB87" i="1"/>
  <c r="Z87" i="1" s="1"/>
  <c r="AB19" i="1"/>
  <c r="Z19" i="1" s="1"/>
  <c r="AB166" i="1"/>
  <c r="Z166" i="1" s="1"/>
  <c r="AB296" i="1"/>
  <c r="Z296" i="1" s="1"/>
  <c r="AB124" i="1"/>
  <c r="Z124" i="1" s="1"/>
  <c r="AB68" i="1"/>
  <c r="Z68" i="1" s="1"/>
  <c r="AB208" i="1"/>
  <c r="Z208" i="1" s="1"/>
  <c r="AB84" i="1"/>
  <c r="Z84" i="1" s="1"/>
  <c r="AB224" i="1"/>
  <c r="Z224" i="1" s="1"/>
  <c r="AB75" i="1"/>
  <c r="Z75" i="1" s="1"/>
  <c r="AB54" i="1"/>
  <c r="Z54" i="1" s="1"/>
  <c r="AB306" i="1"/>
  <c r="Z306" i="1" s="1"/>
  <c r="AB118" i="1"/>
  <c r="Z118" i="1" s="1"/>
  <c r="AB223" i="1"/>
  <c r="Z223" i="1" s="1"/>
  <c r="AB48" i="1"/>
  <c r="Z48" i="1" s="1"/>
  <c r="AB243" i="1"/>
  <c r="Z243" i="1" s="1"/>
  <c r="AB283" i="1"/>
  <c r="Z283" i="1" s="1"/>
  <c r="AB86" i="1"/>
  <c r="Z86" i="1" s="1"/>
  <c r="AB235" i="1"/>
  <c r="Z235" i="1" s="1"/>
  <c r="AB362" i="1"/>
  <c r="Z362" i="1" s="1"/>
  <c r="AB308" i="1"/>
  <c r="Z308" i="1" s="1"/>
  <c r="AB186" i="1"/>
  <c r="Z186" i="1" s="1"/>
  <c r="AB367" i="1"/>
  <c r="Z367" i="1" s="1"/>
  <c r="AB40" i="1"/>
  <c r="Z40" i="1" s="1"/>
  <c r="AB335" i="1"/>
  <c r="Z335" i="1" s="1"/>
  <c r="AB292" i="1"/>
  <c r="Z292" i="1" s="1"/>
  <c r="AB378" i="1"/>
  <c r="Z378" i="1" s="1"/>
  <c r="AB313" i="1"/>
  <c r="Z313" i="1" s="1"/>
  <c r="AB173" i="1"/>
  <c r="Z173" i="1" s="1"/>
  <c r="AB114" i="1"/>
  <c r="Z114" i="1" s="1"/>
  <c r="AB276" i="1"/>
  <c r="Z276" i="1" s="1"/>
  <c r="AB119" i="1"/>
  <c r="Z119" i="1" s="1"/>
  <c r="AB122" i="1"/>
  <c r="Z122" i="1" s="1"/>
  <c r="AB129" i="1"/>
  <c r="Z129" i="1" s="1"/>
  <c r="AB281" i="1"/>
  <c r="Z281" i="1" s="1"/>
  <c r="AB147" i="1"/>
  <c r="Z147" i="1" s="1"/>
  <c r="AB28" i="1"/>
  <c r="Z28" i="1" s="1"/>
  <c r="AB350" i="1"/>
  <c r="Z350" i="1" s="1"/>
  <c r="AB140" i="1"/>
  <c r="Z140" i="1" s="1"/>
  <c r="AB98" i="1"/>
  <c r="Z98" i="1" s="1"/>
  <c r="AB112" i="1"/>
  <c r="Z112" i="1" s="1"/>
  <c r="AB165" i="1"/>
  <c r="Z165" i="1" s="1"/>
  <c r="AB333" i="1"/>
  <c r="Z333" i="1" s="1"/>
  <c r="AB259" i="1"/>
  <c r="Z259" i="1" s="1"/>
  <c r="AB156" i="1"/>
  <c r="Z156" i="1" s="1"/>
  <c r="AB318" i="1"/>
  <c r="Z318" i="1" s="1"/>
  <c r="AB315" i="1"/>
  <c r="Z315" i="1" s="1"/>
  <c r="AB155" i="1"/>
  <c r="Z155" i="1" s="1"/>
  <c r="AB96" i="1"/>
  <c r="Z96" i="1" s="1"/>
  <c r="AB63" i="1"/>
  <c r="Z63" i="1" s="1"/>
  <c r="AB35" i="1"/>
  <c r="Z35" i="1" s="1"/>
  <c r="AB299" i="1"/>
  <c r="Z299" i="1" s="1"/>
  <c r="AB230" i="1"/>
  <c r="Z230" i="1" s="1"/>
  <c r="AB198" i="1"/>
  <c r="Z198" i="1" s="1"/>
  <c r="AB49" i="1"/>
  <c r="Z49" i="1" s="1"/>
  <c r="AB150" i="1"/>
  <c r="Z150" i="1" s="1"/>
  <c r="AB336" i="1"/>
  <c r="Z336" i="1" s="1"/>
  <c r="AB120" i="1"/>
  <c r="Z120" i="1" s="1"/>
  <c r="AB109" i="1"/>
  <c r="Z109" i="1" s="1"/>
  <c r="AB130" i="1"/>
  <c r="Z130" i="1" s="1"/>
  <c r="AB90" i="1"/>
  <c r="Z90" i="1" s="1"/>
  <c r="AB160" i="1"/>
  <c r="Z160" i="1" s="1"/>
  <c r="AB32" i="1"/>
  <c r="Z32" i="1" s="1"/>
  <c r="AB212" i="1"/>
  <c r="Z212" i="1" s="1"/>
  <c r="AB344" i="1"/>
  <c r="Z344" i="1" s="1"/>
  <c r="AB197" i="1"/>
  <c r="Z197" i="1" s="1"/>
  <c r="AB374" i="1"/>
  <c r="Z374" i="1" s="1"/>
  <c r="AB116" i="1"/>
  <c r="Z116" i="1" s="1"/>
  <c r="AB219" i="1"/>
  <c r="Z219" i="1" s="1"/>
  <c r="AB111" i="1"/>
  <c r="Z111" i="1" s="1"/>
  <c r="AB200" i="1"/>
  <c r="Z200" i="1" s="1"/>
  <c r="AB142" i="1"/>
  <c r="Z142" i="1" s="1"/>
  <c r="AB141" i="1"/>
  <c r="Z141" i="1" s="1"/>
  <c r="AB27" i="1"/>
  <c r="Z27" i="1" s="1"/>
  <c r="AB330" i="1"/>
  <c r="Z330" i="1" s="1"/>
  <c r="W330" i="1" s="1"/>
  <c r="AB310" i="1"/>
  <c r="Z310" i="1" s="1"/>
  <c r="AB133" i="1"/>
  <c r="Z133" i="1" s="1"/>
  <c r="AB45" i="1"/>
  <c r="Z45" i="1" s="1"/>
  <c r="AB343" i="1"/>
  <c r="Z343" i="1" s="1"/>
  <c r="AB241" i="1"/>
  <c r="Z241" i="1" s="1"/>
  <c r="AB291" i="1"/>
  <c r="Z291" i="1" s="1"/>
  <c r="AB249" i="1"/>
  <c r="Z249" i="1" s="1"/>
  <c r="AB108" i="1"/>
  <c r="Z108" i="1" s="1"/>
  <c r="AB66" i="1"/>
  <c r="Z66" i="1" s="1"/>
  <c r="AB222" i="1"/>
  <c r="Z222" i="1" s="1"/>
  <c r="AB346" i="1"/>
  <c r="Z346" i="1" s="1"/>
  <c r="AB242" i="1"/>
  <c r="Z242" i="1" s="1"/>
  <c r="AB325" i="1"/>
  <c r="Z325" i="1" s="1"/>
  <c r="AB356" i="1"/>
  <c r="Z356" i="1" s="1"/>
  <c r="AB131" i="1"/>
  <c r="Z131" i="1" s="1"/>
  <c r="AB21" i="1"/>
  <c r="Z21" i="1" s="1"/>
  <c r="AB295" i="1"/>
  <c r="Z295" i="1" s="1"/>
  <c r="W295" i="1" s="1"/>
  <c r="AB171" i="1"/>
  <c r="Z171" i="1" s="1"/>
  <c r="AB348" i="1"/>
  <c r="Z348" i="1" s="1"/>
  <c r="AB42" i="1"/>
  <c r="Z42" i="1" s="1"/>
  <c r="AB117" i="1"/>
  <c r="Z117" i="1" s="1"/>
  <c r="AB269" i="1"/>
  <c r="Z269" i="1" s="1"/>
  <c r="AB29" i="1"/>
  <c r="Z29" i="1" s="1"/>
  <c r="AB248" i="1"/>
  <c r="Z248" i="1" s="1"/>
  <c r="AB123" i="1"/>
  <c r="Z123" i="1" s="1"/>
  <c r="AB278" i="1"/>
  <c r="Z278" i="1" s="1"/>
  <c r="AB218" i="1"/>
  <c r="Z218" i="1" s="1"/>
  <c r="AB257" i="1"/>
  <c r="Z257" i="1" s="1"/>
  <c r="AB169" i="1"/>
  <c r="Z169" i="1" s="1"/>
  <c r="AB371" i="1"/>
  <c r="Z371" i="1" s="1"/>
  <c r="AB226" i="1"/>
  <c r="Z226" i="1" s="1"/>
  <c r="AB65" i="1"/>
  <c r="Z65" i="1" s="1"/>
  <c r="AB285" i="1"/>
  <c r="Z285" i="1" s="1"/>
  <c r="AB262" i="1"/>
  <c r="Z262" i="1" s="1"/>
  <c r="AB25" i="1"/>
  <c r="Z25" i="1" s="1"/>
  <c r="AB107" i="1"/>
  <c r="Z107" i="1" s="1"/>
  <c r="AB30" i="1"/>
  <c r="Z30" i="1" s="1"/>
  <c r="AB79" i="1"/>
  <c r="Z79" i="1" s="1"/>
  <c r="AB162" i="1"/>
  <c r="Z162" i="1" s="1"/>
  <c r="AB97" i="1"/>
  <c r="Z97" i="1" s="1"/>
  <c r="AB294" i="1"/>
  <c r="Z294" i="1" s="1"/>
  <c r="AB369" i="1"/>
  <c r="Z369" i="1" s="1"/>
  <c r="AB170" i="1"/>
  <c r="Z170" i="1" s="1"/>
  <c r="AB280" i="1"/>
  <c r="Z280" i="1" s="1"/>
  <c r="AB149" i="1"/>
  <c r="Z149" i="1" s="1"/>
  <c r="AB152" i="1"/>
  <c r="Z152" i="1" s="1"/>
  <c r="AB168" i="1"/>
  <c r="Z168" i="1" s="1"/>
  <c r="AB167" i="1"/>
  <c r="Z167" i="1" s="1"/>
  <c r="AB139" i="1"/>
  <c r="Z139" i="1" s="1"/>
  <c r="AB323" i="1"/>
  <c r="Z323" i="1" s="1"/>
  <c r="AB328" i="1"/>
  <c r="Z328" i="1" s="1"/>
  <c r="AB311" i="1"/>
  <c r="Z311" i="1" s="1"/>
  <c r="AB137" i="1"/>
  <c r="Z137" i="1" s="1"/>
  <c r="AB62" i="1"/>
  <c r="Z62" i="1" s="1"/>
  <c r="AB121" i="1"/>
  <c r="Z121" i="1" s="1"/>
  <c r="AB104" i="1"/>
  <c r="Z104" i="1" s="1"/>
  <c r="AB340" i="1"/>
  <c r="Z340" i="1" s="1"/>
  <c r="AB100" i="1"/>
  <c r="Z100" i="1" s="1"/>
  <c r="W141" i="1" l="1"/>
  <c r="W218" i="1"/>
  <c r="W15" i="1"/>
  <c r="Y15" i="1" s="1"/>
  <c r="W162" i="1"/>
  <c r="W169" i="1"/>
  <c r="W29" i="1"/>
  <c r="X295" i="1"/>
  <c r="Y295" i="1"/>
  <c r="W323" i="1"/>
  <c r="W197" i="1"/>
  <c r="W120" i="1"/>
  <c r="W155" i="1"/>
  <c r="W274" i="1"/>
  <c r="W372" i="1"/>
  <c r="W127" i="1"/>
  <c r="W148" i="1"/>
  <c r="W365" i="1"/>
  <c r="W57" i="1"/>
  <c r="W43" i="1"/>
  <c r="W36" i="1"/>
  <c r="W232" i="1"/>
  <c r="W211" i="1"/>
  <c r="W351" i="1"/>
  <c r="W176" i="1"/>
  <c r="W309" i="1"/>
  <c r="W260" i="1"/>
  <c r="W267" i="1"/>
  <c r="W92" i="1"/>
  <c r="W358" i="1"/>
  <c r="W78" i="1"/>
  <c r="W246" i="1"/>
  <c r="W85" i="1"/>
  <c r="X218" i="1"/>
  <c r="Y218" i="1"/>
  <c r="X330" i="1"/>
  <c r="Y330" i="1"/>
  <c r="X141" i="1"/>
  <c r="Y141" i="1"/>
  <c r="W344" i="1"/>
  <c r="W281" i="1"/>
  <c r="W253" i="1"/>
  <c r="W288" i="1"/>
  <c r="W302" i="1"/>
  <c r="W337" i="1"/>
  <c r="W183" i="1"/>
  <c r="W204" i="1"/>
  <c r="W50" i="1"/>
  <c r="W134" i="1"/>
  <c r="W190" i="1"/>
  <c r="W239" i="1"/>
  <c r="W113" i="1"/>
  <c r="W71" i="1"/>
  <c r="W225" i="1"/>
  <c r="W106" i="1"/>
  <c r="W99" i="1"/>
  <c r="W64" i="1"/>
  <c r="W316" i="1"/>
  <c r="W22" i="1"/>
  <c r="X15" i="1"/>
  <c r="Z11" i="1"/>
  <c r="P6" i="1" s="1"/>
  <c r="X64" i="1" l="1"/>
  <c r="Y64" i="1"/>
  <c r="X71" i="1"/>
  <c r="Y71" i="1"/>
  <c r="X134" i="1"/>
  <c r="Y134" i="1"/>
  <c r="X337" i="1"/>
  <c r="Y337" i="1"/>
  <c r="X316" i="1"/>
  <c r="Y316" i="1"/>
  <c r="X99" i="1"/>
  <c r="Y99" i="1"/>
  <c r="X225" i="1"/>
  <c r="Y225" i="1"/>
  <c r="X113" i="1"/>
  <c r="Y113" i="1"/>
  <c r="X190" i="1"/>
  <c r="Y190" i="1"/>
  <c r="X50" i="1"/>
  <c r="Y50" i="1"/>
  <c r="X183" i="1"/>
  <c r="Y183" i="1"/>
  <c r="X302" i="1"/>
  <c r="Y302" i="1"/>
  <c r="X253" i="1"/>
  <c r="Y253" i="1"/>
  <c r="X344" i="1"/>
  <c r="Y344" i="1"/>
  <c r="X85" i="1"/>
  <c r="Y85" i="1"/>
  <c r="X78" i="1"/>
  <c r="Y78" i="1"/>
  <c r="X92" i="1"/>
  <c r="Y92" i="1"/>
  <c r="X260" i="1"/>
  <c r="Y260" i="1"/>
  <c r="Y176" i="1"/>
  <c r="X176" i="1"/>
  <c r="X211" i="1"/>
  <c r="Y211" i="1"/>
  <c r="X36" i="1"/>
  <c r="Y36" i="1"/>
  <c r="X57" i="1"/>
  <c r="Y57" i="1"/>
  <c r="X148" i="1"/>
  <c r="Y148" i="1"/>
  <c r="X372" i="1"/>
  <c r="Y372" i="1"/>
  <c r="X155" i="1"/>
  <c r="Y155" i="1"/>
  <c r="X197" i="1"/>
  <c r="Y197" i="1"/>
  <c r="X169" i="1"/>
  <c r="Y169" i="1"/>
  <c r="X22" i="1"/>
  <c r="Y22" i="1"/>
  <c r="X106" i="1"/>
  <c r="Y106" i="1"/>
  <c r="X239" i="1"/>
  <c r="Y239" i="1"/>
  <c r="X204" i="1"/>
  <c r="Y204" i="1"/>
  <c r="X288" i="1"/>
  <c r="Y288" i="1"/>
  <c r="X281" i="1"/>
  <c r="Y281" i="1"/>
  <c r="X246" i="1"/>
  <c r="Y246" i="1"/>
  <c r="X358" i="1"/>
  <c r="Y358" i="1"/>
  <c r="X267" i="1"/>
  <c r="Y267" i="1"/>
  <c r="X309" i="1"/>
  <c r="Y309" i="1"/>
  <c r="X351" i="1"/>
  <c r="Y351" i="1"/>
  <c r="X232" i="1"/>
  <c r="Y232" i="1"/>
  <c r="X43" i="1"/>
  <c r="Y43" i="1"/>
  <c r="X365" i="1"/>
  <c r="Y365" i="1"/>
  <c r="X127" i="1"/>
  <c r="Y127" i="1"/>
  <c r="X274" i="1"/>
  <c r="Y274" i="1"/>
  <c r="X120" i="1"/>
  <c r="Y120" i="1"/>
  <c r="X323" i="1"/>
  <c r="Y323" i="1"/>
  <c r="X29" i="1"/>
  <c r="Y29" i="1"/>
  <c r="X162" i="1"/>
  <c r="Y162" i="1"/>
  <c r="L16" i="1"/>
  <c r="AB11" i="1"/>
  <c r="AA11" i="1"/>
  <c r="N6" i="1" l="1"/>
</calcChain>
</file>

<file path=xl/sharedStrings.xml><?xml version="1.0" encoding="utf-8"?>
<sst xmlns="http://schemas.openxmlformats.org/spreadsheetml/2006/main" count="1258" uniqueCount="59">
  <si>
    <t>DÍA DE LA SEMANA</t>
  </si>
  <si>
    <t>Domingo</t>
  </si>
  <si>
    <t>ENERO</t>
  </si>
  <si>
    <t>FESTIVO</t>
  </si>
  <si>
    <t>Lunes</t>
  </si>
  <si>
    <t>Martes</t>
  </si>
  <si>
    <t>Miércoles</t>
  </si>
  <si>
    <t>Jueves</t>
  </si>
  <si>
    <t>Viernes</t>
  </si>
  <si>
    <t>Sábado</t>
  </si>
  <si>
    <t>FEBRERO</t>
  </si>
  <si>
    <t>MARZO</t>
  </si>
  <si>
    <t>ABRIL</t>
  </si>
  <si>
    <t>MAYO</t>
  </si>
  <si>
    <t>JUNIO</t>
  </si>
  <si>
    <t>JULIO</t>
  </si>
  <si>
    <t>AGOSTO</t>
  </si>
  <si>
    <t>SEPTIEMBRE</t>
  </si>
  <si>
    <t>OCTUBRE</t>
  </si>
  <si>
    <t>NOVIEMBRE</t>
  </si>
  <si>
    <t>DICIEMBRE</t>
  </si>
  <si>
    <t>:</t>
  </si>
  <si>
    <t>HH</t>
  </si>
  <si>
    <t>MM</t>
  </si>
  <si>
    <t>total</t>
  </si>
  <si>
    <t>horas efectivas</t>
  </si>
  <si>
    <t>minutos efectivos</t>
  </si>
  <si>
    <t>dias habiles</t>
  </si>
  <si>
    <t>tiempo semanal</t>
  </si>
  <si>
    <t>maximo semanal</t>
  </si>
  <si>
    <t>PERMISOS</t>
  </si>
  <si>
    <t>VACACIONES</t>
  </si>
  <si>
    <t>PERMISO ADICIONAL</t>
  </si>
  <si>
    <t>DÍAS DE BAJA</t>
  </si>
  <si>
    <t>BAJA</t>
  </si>
  <si>
    <t>MINIMO</t>
  </si>
  <si>
    <t>DISFRUTADOS</t>
  </si>
  <si>
    <t>CORRESPONDEN</t>
  </si>
  <si>
    <t>PENDIENTES</t>
  </si>
  <si>
    <t>TARDES TRABAJADAS:</t>
  </si>
  <si>
    <t>Tan solo debes escribir en las celdas que están en blanco.</t>
  </si>
  <si>
    <t>SI</t>
  </si>
  <si>
    <t>NO</t>
  </si>
  <si>
    <t xml:space="preserve">DÍA </t>
  </si>
  <si>
    <r>
      <t xml:space="preserve">Con esta herramienta podrás llevar a cabo una </t>
    </r>
    <r>
      <rPr>
        <b/>
        <u/>
        <sz val="10"/>
        <color theme="1"/>
        <rFont val="Verdana"/>
        <family val="2"/>
      </rPr>
      <t>planificación</t>
    </r>
    <r>
      <rPr>
        <sz val="10"/>
        <color theme="1"/>
        <rFont val="Verdana"/>
        <family val="2"/>
      </rPr>
      <t xml:space="preserve"> de tu horario flexible, a través de los datos que proyectes y actualices a posteriori.</t>
    </r>
  </si>
  <si>
    <t>HORAS DE FORMACIÓN</t>
  </si>
  <si>
    <t xml:space="preserve">HORAS DE FORMACION: </t>
  </si>
  <si>
    <t>TARDES</t>
  </si>
  <si>
    <t>REALIZADAS</t>
  </si>
  <si>
    <t>LICENCIAS</t>
  </si>
  <si>
    <t>ASUNTOS PROPIOS</t>
  </si>
  <si>
    <t>AA PP MIFID</t>
  </si>
  <si>
    <t>TARDES SEMANA</t>
  </si>
  <si>
    <t>Semana</t>
  </si>
  <si>
    <t>Quedan</t>
  </si>
  <si>
    <t>Hoy es</t>
  </si>
  <si>
    <t>Más adelante, en la columna vertical de color beige "Permisos" encontrarás un desplegable para que, el día que no trabajes, marques el motivo correspondiente (vacaciones, baja...). Están incorporados los festivos comunes a todas las CC.AA. Los festivos específicos correspondientes a tu Comunidad Autónoma o a tu municipio deberás señalarlos como tales, a través del desplegable.
En la columna "Cuenta como tarde" deberás marcar los días que trabajas por la tarde.
La columna "Tardes Semana" indica el número de tardes que se han trabajado en la semana, cambiando además de color cuando se alcanzan las dos tardes semanales</t>
  </si>
  <si>
    <t>En la parte superior hay un cuadro de color verde donde podrás comprobar el acumulado de horas anuales de la bolsa de horas para formación que vas realizando y el número de tardes trabajadas según el acuerdo. Recuerda que hay un mínimo de 2 tardes a la semana, los viernes de todo el año y desde el 15/7 al 14/9 (marcado en azul) es jornada continuada, por lo que no se hacen tardes.</t>
  </si>
  <si>
    <t xml:space="preserve">En el cuadro de color gris "Permisos" tan solo debes cumplimentar si te corresponde algún día de Asuntos Propios por haber obtenido la capacitación MIFID y si tienes algún permiso adicional (matrimonio, traslado de domicilio, MIFID...). 
Si estos permisos tienen una duración continuada de al menos 4 días, deberás reflejar en esa semana que has trabajado 2 tardes ya que no se recuperan las tardes por baja por IT, enfermedad, vacaciones o licencias.
La aplicación calcula automáticamente el consumo de esos permisos que vayas efectuando, apareciendo los que te faltan de disfrutar en la columna "Pendientes".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</si>
</sst>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F800]dddd\,\ mmmm\ dd\,\ yyyy"/>
  </numFmts>
  <fonts count="19" x14ac:knownFonts="1">
    <font>
      <sz val="11"/>
      <color theme="1"/>
      <name val="Calibri"/>
      <family val="2"/>
      <scheme val="minor"/>
    </font>
    <font>
      <b/>
      <sz val="11"/>
      <color theme="1"/>
      <name val="Calibri"/>
      <family val="2"/>
      <scheme val="minor"/>
    </font>
    <font>
      <b/>
      <sz val="48"/>
      <color theme="1"/>
      <name val="Calibri"/>
      <family val="2"/>
      <scheme val="minor"/>
    </font>
    <font>
      <b/>
      <sz val="16"/>
      <color theme="1"/>
      <name val="Calibri"/>
      <family val="2"/>
      <scheme val="minor"/>
    </font>
    <font>
      <b/>
      <sz val="12"/>
      <color theme="1"/>
      <name val="Calibri"/>
      <family val="2"/>
      <scheme val="minor"/>
    </font>
    <font>
      <b/>
      <sz val="14"/>
      <color theme="1"/>
      <name val="Calibri"/>
      <family val="2"/>
      <scheme val="minor"/>
    </font>
    <font>
      <sz val="8"/>
      <color theme="1"/>
      <name val="Calibri"/>
      <family val="2"/>
      <scheme val="minor"/>
    </font>
    <font>
      <sz val="11"/>
      <color theme="1"/>
      <name val="Verdana"/>
      <family val="2"/>
    </font>
    <font>
      <sz val="10"/>
      <color theme="1"/>
      <name val="Verdana"/>
      <family val="2"/>
    </font>
    <font>
      <b/>
      <sz val="36"/>
      <color theme="1"/>
      <name val="Calibri"/>
      <family val="2"/>
      <scheme val="minor"/>
    </font>
    <font>
      <b/>
      <sz val="48"/>
      <color theme="1"/>
      <name val="Verdana"/>
      <family val="2"/>
    </font>
    <font>
      <sz val="8"/>
      <color theme="1"/>
      <name val="Verdana"/>
      <family val="2"/>
    </font>
    <font>
      <b/>
      <sz val="11"/>
      <color theme="1"/>
      <name val="Verdana"/>
      <family val="2"/>
    </font>
    <font>
      <b/>
      <sz val="10"/>
      <color theme="1"/>
      <name val="Verdana"/>
      <family val="2"/>
    </font>
    <font>
      <b/>
      <sz val="8"/>
      <color theme="1"/>
      <name val="Verdana"/>
      <family val="2"/>
    </font>
    <font>
      <b/>
      <sz val="14"/>
      <color theme="1"/>
      <name val="Verdana"/>
      <family val="2"/>
    </font>
    <font>
      <b/>
      <sz val="9"/>
      <color theme="1"/>
      <name val="Verdana"/>
      <family val="2"/>
    </font>
    <font>
      <b/>
      <u/>
      <sz val="10"/>
      <color theme="1"/>
      <name val="Verdana"/>
      <family val="2"/>
    </font>
    <font>
      <b/>
      <i/>
      <sz val="11"/>
      <color theme="1"/>
      <name val="Calibri"/>
      <family val="2"/>
      <scheme val="minor"/>
    </font>
  </fonts>
  <fills count="12">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6" tint="0.39994506668294322"/>
        <bgColor indexed="64"/>
      </patternFill>
    </fill>
    <fill>
      <patternFill patternType="solid">
        <fgColor theme="4" tint="-0.249977111117893"/>
        <bgColor indexed="64"/>
      </patternFill>
    </fill>
  </fills>
  <borders count="59">
    <border>
      <left/>
      <right/>
      <top/>
      <bottom/>
      <diagonal/>
    </border>
    <border>
      <left/>
      <right/>
      <top style="thick">
        <color auto="1"/>
      </top>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medium">
        <color auto="1"/>
      </left>
      <right/>
      <top style="hair">
        <color auto="1"/>
      </top>
      <bottom style="thick">
        <color auto="1"/>
      </bottom>
      <diagonal/>
    </border>
    <border>
      <left/>
      <right/>
      <top style="hair">
        <color auto="1"/>
      </top>
      <bottom style="thick">
        <color auto="1"/>
      </bottom>
      <diagonal/>
    </border>
    <border>
      <left/>
      <right style="thin">
        <color auto="1"/>
      </right>
      <top style="hair">
        <color auto="1"/>
      </top>
      <bottom style="thick">
        <color auto="1"/>
      </bottom>
      <diagonal/>
    </border>
    <border>
      <left/>
      <right/>
      <top/>
      <bottom style="medium">
        <color auto="1"/>
      </bottom>
      <diagonal/>
    </border>
    <border>
      <left style="medium">
        <color auto="1"/>
      </left>
      <right/>
      <top/>
      <bottom style="hair">
        <color auto="1"/>
      </bottom>
      <diagonal/>
    </border>
    <border>
      <left/>
      <right/>
      <top/>
      <bottom style="hair">
        <color auto="1"/>
      </bottom>
      <diagonal/>
    </border>
    <border>
      <left/>
      <right style="thin">
        <color auto="1"/>
      </right>
      <top/>
      <bottom style="hair">
        <color auto="1"/>
      </bottom>
      <diagonal/>
    </border>
    <border>
      <left style="medium">
        <color auto="1"/>
      </left>
      <right/>
      <top style="hair">
        <color auto="1"/>
      </top>
      <bottom style="medium">
        <color indexed="64"/>
      </bottom>
      <diagonal/>
    </border>
    <border>
      <left/>
      <right/>
      <top style="hair">
        <color auto="1"/>
      </top>
      <bottom style="medium">
        <color indexed="64"/>
      </bottom>
      <diagonal/>
    </border>
    <border>
      <left/>
      <right style="thin">
        <color auto="1"/>
      </right>
      <top style="hair">
        <color auto="1"/>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medium">
        <color indexed="64"/>
      </bottom>
      <diagonal/>
    </border>
    <border>
      <left style="thin">
        <color auto="1"/>
      </left>
      <right style="thin">
        <color auto="1"/>
      </right>
      <top/>
      <bottom style="hair">
        <color auto="1"/>
      </bottom>
      <diagonal/>
    </border>
    <border>
      <left style="thin">
        <color auto="1"/>
      </left>
      <right style="thin">
        <color auto="1"/>
      </right>
      <top style="hair">
        <color auto="1"/>
      </top>
      <bottom style="thick">
        <color auto="1"/>
      </bottom>
      <diagonal/>
    </border>
    <border>
      <left style="thin">
        <color indexed="64"/>
      </left>
      <right/>
      <top style="hair">
        <color auto="1"/>
      </top>
      <bottom style="hair">
        <color auto="1"/>
      </bottom>
      <diagonal/>
    </border>
    <border>
      <left style="thin">
        <color indexed="64"/>
      </left>
      <right/>
      <top style="hair">
        <color auto="1"/>
      </top>
      <bottom style="medium">
        <color indexed="64"/>
      </bottom>
      <diagonal/>
    </border>
    <border>
      <left style="thin">
        <color indexed="64"/>
      </left>
      <right/>
      <top/>
      <bottom style="hair">
        <color auto="1"/>
      </bottom>
      <diagonal/>
    </border>
    <border>
      <left style="thin">
        <color indexed="64"/>
      </left>
      <right/>
      <top style="hair">
        <color auto="1"/>
      </top>
      <bottom style="thick">
        <color auto="1"/>
      </bottom>
      <diagonal/>
    </border>
    <border>
      <left style="thin">
        <color auto="1"/>
      </left>
      <right style="thin">
        <color auto="1"/>
      </right>
      <top style="thin">
        <color auto="1"/>
      </top>
      <bottom style="thin">
        <color auto="1"/>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ck">
        <color auto="1"/>
      </right>
      <top style="thick">
        <color auto="1"/>
      </top>
      <bottom style="thin">
        <color auto="1"/>
      </bottom>
      <diagonal/>
    </border>
    <border>
      <left style="thin">
        <color auto="1"/>
      </left>
      <right style="thick">
        <color auto="1"/>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ck">
        <color auto="1"/>
      </left>
      <right style="thin">
        <color auto="1"/>
      </right>
      <top style="thick">
        <color auto="1"/>
      </top>
      <bottom style="thin">
        <color auto="1"/>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auto="1"/>
      </left>
      <right style="thick">
        <color auto="1"/>
      </right>
      <top style="medium">
        <color auto="1"/>
      </top>
      <bottom style="thick">
        <color auto="1"/>
      </bottom>
      <diagonal/>
    </border>
    <border>
      <left style="thin">
        <color auto="1"/>
      </left>
      <right style="thick">
        <color auto="1"/>
      </right>
      <top style="medium">
        <color auto="1"/>
      </top>
      <bottom style="medium">
        <color auto="1"/>
      </bottom>
      <diagonal/>
    </border>
    <border>
      <left style="thick">
        <color auto="1"/>
      </left>
      <right/>
      <top/>
      <bottom/>
      <diagonal/>
    </border>
    <border>
      <left/>
      <right style="thick">
        <color auto="1"/>
      </right>
      <top/>
      <bottom/>
      <diagonal/>
    </border>
  </borders>
  <cellStyleXfs count="1">
    <xf numFmtId="0" fontId="0" fillId="0" borderId="0"/>
  </cellStyleXfs>
  <cellXfs count="142">
    <xf numFmtId="0" fontId="0" fillId="0" borderId="0" xfId="0"/>
    <xf numFmtId="0" fontId="0" fillId="0" borderId="0" xfId="0" applyNumberFormat="1"/>
    <xf numFmtId="0" fontId="1" fillId="0" borderId="0" xfId="0" applyFont="1" applyAlignment="1">
      <alignment horizontal="center"/>
    </xf>
    <xf numFmtId="0" fontId="2" fillId="0" borderId="0" xfId="0" applyFont="1" applyAlignment="1">
      <alignment vertical="center"/>
    </xf>
    <xf numFmtId="0" fontId="3" fillId="0" borderId="0" xfId="0" applyFont="1" applyAlignment="1">
      <alignment vertical="center"/>
    </xf>
    <xf numFmtId="0" fontId="6" fillId="0" borderId="0" xfId="0" applyFont="1"/>
    <xf numFmtId="0" fontId="4" fillId="0" borderId="0" xfId="0" applyFont="1" applyAlignment="1">
      <alignment vertical="center"/>
    </xf>
    <xf numFmtId="0" fontId="2" fillId="0" borderId="0" xfId="0" applyFont="1" applyAlignment="1">
      <alignment horizontal="center" vertical="center"/>
    </xf>
    <xf numFmtId="0" fontId="0" fillId="0" borderId="0" xfId="0" applyAlignment="1">
      <alignment horizontal="center" vertical="center"/>
    </xf>
    <xf numFmtId="0" fontId="0" fillId="0" borderId="1" xfId="0" applyBorder="1"/>
    <xf numFmtId="0" fontId="0" fillId="6" borderId="0" xfId="0" applyFill="1"/>
    <xf numFmtId="0" fontId="2" fillId="0" borderId="0" xfId="0" applyFont="1" applyAlignment="1">
      <alignment horizontal="center" vertical="center"/>
    </xf>
    <xf numFmtId="0" fontId="5" fillId="0" borderId="0" xfId="0" applyFont="1" applyFill="1" applyAlignment="1">
      <alignment horizontal="left" vertical="center"/>
    </xf>
    <xf numFmtId="0" fontId="7" fillId="0" borderId="0" xfId="0" applyFont="1"/>
    <xf numFmtId="0" fontId="8" fillId="0" borderId="0" xfId="0" applyFont="1" applyAlignment="1">
      <alignment vertical="top"/>
    </xf>
    <xf numFmtId="2" fontId="0" fillId="0" borderId="0" xfId="0" applyNumberFormat="1"/>
    <xf numFmtId="0" fontId="5" fillId="8" borderId="1" xfId="0" applyFont="1" applyFill="1" applyBorder="1" applyAlignment="1">
      <alignment vertical="center"/>
    </xf>
    <xf numFmtId="0" fontId="5" fillId="8" borderId="34" xfId="0" applyFont="1" applyFill="1" applyBorder="1" applyAlignment="1">
      <alignment vertical="center"/>
    </xf>
    <xf numFmtId="0" fontId="3" fillId="7" borderId="34" xfId="0" applyFont="1" applyFill="1" applyBorder="1" applyAlignment="1">
      <alignment vertical="center" textRotation="90"/>
    </xf>
    <xf numFmtId="0" fontId="10" fillId="0" borderId="0" xfId="0" applyFont="1" applyAlignment="1">
      <alignment horizontal="center" vertical="center"/>
    </xf>
    <xf numFmtId="0" fontId="10" fillId="0" borderId="0" xfId="0" applyFont="1" applyAlignment="1">
      <alignment vertical="center"/>
    </xf>
    <xf numFmtId="0" fontId="11" fillId="0" borderId="0" xfId="0" applyFont="1"/>
    <xf numFmtId="0" fontId="12" fillId="4" borderId="45" xfId="0" applyFont="1" applyFill="1" applyBorder="1" applyAlignment="1">
      <alignment horizontal="center"/>
    </xf>
    <xf numFmtId="0" fontId="13" fillId="4" borderId="36" xfId="0" applyFont="1" applyFill="1" applyBorder="1" applyAlignment="1">
      <alignment horizontal="center"/>
    </xf>
    <xf numFmtId="0" fontId="13" fillId="4" borderId="41" xfId="0" applyFont="1" applyFill="1" applyBorder="1" applyAlignment="1">
      <alignment horizontal="center"/>
    </xf>
    <xf numFmtId="0" fontId="12" fillId="0" borderId="0" xfId="0" applyFont="1" applyAlignment="1">
      <alignment horizontal="center"/>
    </xf>
    <xf numFmtId="0" fontId="14" fillId="4" borderId="37" xfId="0" applyFont="1" applyFill="1" applyBorder="1" applyAlignment="1">
      <alignment horizontal="left" vertical="center"/>
    </xf>
    <xf numFmtId="0" fontId="8" fillId="9" borderId="30" xfId="0" applyFont="1" applyFill="1" applyBorder="1" applyAlignment="1">
      <alignment horizontal="center" vertical="center"/>
    </xf>
    <xf numFmtId="0" fontId="8" fillId="9" borderId="42" xfId="0" applyFont="1" applyFill="1" applyBorder="1" applyAlignment="1">
      <alignment horizontal="center"/>
    </xf>
    <xf numFmtId="0" fontId="8" fillId="0" borderId="0" xfId="0" applyFont="1"/>
    <xf numFmtId="0" fontId="8" fillId="0" borderId="30" xfId="0" applyFont="1" applyBorder="1" applyAlignment="1" applyProtection="1">
      <alignment horizontal="center" vertical="center"/>
      <protection locked="0"/>
    </xf>
    <xf numFmtId="0" fontId="8" fillId="0" borderId="39" xfId="0" applyFont="1" applyBorder="1" applyAlignment="1" applyProtection="1">
      <alignment horizontal="center" vertical="center"/>
      <protection locked="0"/>
    </xf>
    <xf numFmtId="0" fontId="8" fillId="9" borderId="40" xfId="0" applyFont="1" applyFill="1" applyBorder="1" applyAlignment="1">
      <alignment horizontal="center"/>
    </xf>
    <xf numFmtId="0" fontId="14" fillId="4" borderId="38" xfId="0" applyFont="1" applyFill="1" applyBorder="1" applyAlignment="1">
      <alignment horizontal="left" vertical="center"/>
    </xf>
    <xf numFmtId="0" fontId="8" fillId="6" borderId="0" xfId="0" applyFont="1" applyFill="1"/>
    <xf numFmtId="0" fontId="11" fillId="0" borderId="24" xfId="0" applyFont="1" applyBorder="1" applyProtection="1">
      <protection locked="0"/>
    </xf>
    <xf numFmtId="164" fontId="7" fillId="6" borderId="28" xfId="0" applyNumberFormat="1" applyFont="1" applyFill="1" applyBorder="1" applyProtection="1">
      <protection locked="0"/>
    </xf>
    <xf numFmtId="0" fontId="7" fillId="9" borderId="14" xfId="0" applyFont="1" applyFill="1" applyBorder="1"/>
    <xf numFmtId="164" fontId="7" fillId="6" borderId="15" xfId="0" applyNumberFormat="1" applyFont="1" applyFill="1" applyBorder="1" applyAlignment="1" applyProtection="1">
      <alignment horizontal="left"/>
      <protection locked="0"/>
    </xf>
    <xf numFmtId="0" fontId="7" fillId="6" borderId="8" xfId="0" applyFont="1" applyFill="1" applyBorder="1" applyAlignment="1" applyProtection="1">
      <alignment horizontal="center"/>
      <protection locked="0"/>
    </xf>
    <xf numFmtId="0" fontId="12" fillId="0" borderId="0" xfId="0" applyFont="1" applyBorder="1" applyAlignment="1">
      <alignment wrapText="1"/>
    </xf>
    <xf numFmtId="0" fontId="11" fillId="0" borderId="22" xfId="0" applyFont="1" applyBorder="1" applyProtection="1">
      <protection locked="0"/>
    </xf>
    <xf numFmtId="164" fontId="7" fillId="6" borderId="26" xfId="0" applyNumberFormat="1" applyFont="1" applyFill="1" applyBorder="1" applyProtection="1">
      <protection locked="0"/>
    </xf>
    <xf numFmtId="0" fontId="7" fillId="9" borderId="7" xfId="0" applyFont="1" applyFill="1" applyBorder="1"/>
    <xf numFmtId="164" fontId="7" fillId="6" borderId="8" xfId="0" applyNumberFormat="1" applyFont="1" applyFill="1" applyBorder="1" applyAlignment="1" applyProtection="1">
      <alignment horizontal="left"/>
      <protection locked="0"/>
    </xf>
    <xf numFmtId="0" fontId="15" fillId="0" borderId="0" xfId="0" applyFont="1" applyBorder="1" applyAlignment="1">
      <alignment horizontal="center" vertical="center" wrapText="1"/>
    </xf>
    <xf numFmtId="0" fontId="11" fillId="0" borderId="23" xfId="0" applyFont="1" applyBorder="1" applyProtection="1">
      <protection locked="0"/>
    </xf>
    <xf numFmtId="164" fontId="7" fillId="6" borderId="27" xfId="0" applyNumberFormat="1" applyFont="1" applyFill="1" applyBorder="1" applyProtection="1">
      <protection locked="0"/>
    </xf>
    <xf numFmtId="0" fontId="7" fillId="9" borderId="17" xfId="0" applyFont="1" applyFill="1" applyBorder="1"/>
    <xf numFmtId="164" fontId="7" fillId="6" borderId="18" xfId="0" applyNumberFormat="1" applyFont="1" applyFill="1" applyBorder="1" applyAlignment="1" applyProtection="1">
      <alignment horizontal="left"/>
      <protection locked="0"/>
    </xf>
    <xf numFmtId="0" fontId="11" fillId="0" borderId="25" xfId="0" applyFont="1" applyBorder="1" applyProtection="1">
      <protection locked="0"/>
    </xf>
    <xf numFmtId="164" fontId="7" fillId="6" borderId="29" xfId="0" applyNumberFormat="1" applyFont="1" applyFill="1" applyBorder="1" applyProtection="1">
      <protection locked="0"/>
    </xf>
    <xf numFmtId="0" fontId="7" fillId="9" borderId="10" xfId="0" applyFont="1" applyFill="1" applyBorder="1"/>
    <xf numFmtId="164" fontId="7" fillId="6" borderId="11" xfId="0" applyNumberFormat="1" applyFont="1" applyFill="1" applyBorder="1" applyAlignment="1" applyProtection="1">
      <alignment horizontal="left"/>
      <protection locked="0"/>
    </xf>
    <xf numFmtId="0" fontId="7" fillId="6" borderId="25" xfId="0" applyFont="1" applyFill="1" applyBorder="1" applyAlignment="1" applyProtection="1">
      <alignment horizontal="center"/>
      <protection locked="0"/>
    </xf>
    <xf numFmtId="0" fontId="8" fillId="9" borderId="15" xfId="0" applyFont="1" applyFill="1" applyBorder="1"/>
    <xf numFmtId="0" fontId="7" fillId="6" borderId="0" xfId="0" applyFont="1" applyFill="1"/>
    <xf numFmtId="0" fontId="16" fillId="3" borderId="50" xfId="0" applyFont="1" applyFill="1" applyBorder="1" applyAlignment="1">
      <alignment horizontal="right"/>
    </xf>
    <xf numFmtId="0" fontId="16" fillId="3" borderId="12" xfId="0" applyFont="1" applyFill="1" applyBorder="1" applyAlignment="1">
      <alignment horizontal="center"/>
    </xf>
    <xf numFmtId="0" fontId="16" fillId="3" borderId="51" xfId="0" applyFont="1" applyFill="1" applyBorder="1" applyAlignment="1">
      <alignment horizontal="left"/>
    </xf>
    <xf numFmtId="0" fontId="13" fillId="9" borderId="13" xfId="0" applyFont="1" applyFill="1" applyBorder="1" applyAlignment="1">
      <alignment horizontal="center"/>
    </xf>
    <xf numFmtId="0" fontId="13" fillId="9" borderId="6" xfId="0" applyFont="1" applyFill="1" applyBorder="1" applyAlignment="1">
      <alignment horizontal="center"/>
    </xf>
    <xf numFmtId="0" fontId="13" fillId="9" borderId="16" xfId="0" applyFont="1" applyFill="1" applyBorder="1" applyAlignment="1">
      <alignment horizontal="center"/>
    </xf>
    <xf numFmtId="0" fontId="13" fillId="9" borderId="9" xfId="0" applyFont="1" applyFill="1" applyBorder="1" applyAlignment="1">
      <alignment horizontal="center"/>
    </xf>
    <xf numFmtId="0" fontId="12" fillId="9" borderId="55" xfId="0" applyFont="1" applyFill="1" applyBorder="1" applyAlignment="1">
      <alignment horizontal="center" vertical="center" wrapText="1"/>
    </xf>
    <xf numFmtId="0" fontId="8" fillId="9" borderId="8" xfId="0" applyFont="1" applyFill="1" applyBorder="1"/>
    <xf numFmtId="0" fontId="8" fillId="9" borderId="18" xfId="0" applyFont="1" applyFill="1" applyBorder="1"/>
    <xf numFmtId="0" fontId="8" fillId="9" borderId="11" xfId="0" applyFont="1" applyFill="1" applyBorder="1"/>
    <xf numFmtId="0" fontId="0" fillId="10" borderId="31" xfId="0" applyFill="1" applyBorder="1"/>
    <xf numFmtId="0" fontId="0" fillId="10" borderId="1" xfId="0" applyFill="1" applyBorder="1"/>
    <xf numFmtId="0" fontId="1" fillId="10" borderId="1" xfId="0" applyFont="1" applyFill="1" applyBorder="1" applyAlignment="1">
      <alignment horizontal="center"/>
    </xf>
    <xf numFmtId="0" fontId="1" fillId="10" borderId="32" xfId="0" applyFont="1" applyFill="1" applyBorder="1" applyAlignment="1">
      <alignment horizontal="center"/>
    </xf>
    <xf numFmtId="0" fontId="13" fillId="10" borderId="0" xfId="0" applyFont="1" applyFill="1" applyBorder="1" applyAlignment="1">
      <alignment horizontal="center" vertical="center"/>
    </xf>
    <xf numFmtId="0" fontId="13" fillId="10" borderId="58" xfId="0" applyNumberFormat="1" applyFont="1" applyFill="1" applyBorder="1" applyAlignment="1">
      <alignment horizontal="center" vertical="center"/>
    </xf>
    <xf numFmtId="0" fontId="13" fillId="10" borderId="34" xfId="0" applyFont="1" applyFill="1" applyBorder="1" applyAlignment="1">
      <alignment horizontal="center" vertical="center"/>
    </xf>
    <xf numFmtId="0" fontId="13" fillId="10" borderId="35" xfId="0" applyFont="1" applyFill="1" applyBorder="1" applyAlignment="1">
      <alignment horizontal="center" vertical="center"/>
    </xf>
    <xf numFmtId="0" fontId="18" fillId="0" borderId="0" xfId="0" applyFont="1"/>
    <xf numFmtId="165" fontId="18" fillId="0" borderId="0" xfId="0" applyNumberFormat="1" applyFont="1" applyAlignment="1">
      <alignment horizontal="left"/>
    </xf>
    <xf numFmtId="0" fontId="18" fillId="0" borderId="0" xfId="0" applyFont="1" applyAlignment="1">
      <alignment horizontal="left"/>
    </xf>
    <xf numFmtId="0" fontId="13" fillId="10" borderId="0" xfId="0" applyFont="1" applyFill="1" applyBorder="1" applyAlignment="1">
      <alignment horizontal="left" vertical="center"/>
    </xf>
    <xf numFmtId="0" fontId="13" fillId="10" borderId="34" xfId="0" applyFont="1" applyFill="1" applyBorder="1" applyAlignment="1">
      <alignment horizontal="left" vertical="center"/>
    </xf>
    <xf numFmtId="0" fontId="16" fillId="6" borderId="0" xfId="0" applyFont="1" applyFill="1" applyBorder="1" applyAlignment="1">
      <alignment horizontal="center" vertical="center" wrapText="1"/>
    </xf>
    <xf numFmtId="0" fontId="12" fillId="6" borderId="0" xfId="0" applyFont="1" applyFill="1" applyBorder="1" applyAlignment="1">
      <alignment horizontal="center" vertical="center" wrapText="1"/>
    </xf>
    <xf numFmtId="0" fontId="8" fillId="9" borderId="30" xfId="0" applyFont="1" applyFill="1" applyBorder="1" applyAlignment="1" applyProtection="1">
      <alignment horizontal="center" vertical="center"/>
      <protection locked="0"/>
    </xf>
    <xf numFmtId="0" fontId="7" fillId="9" borderId="40" xfId="0" applyFont="1" applyFill="1" applyBorder="1" applyAlignment="1">
      <alignment horizontal="center" vertical="center"/>
    </xf>
    <xf numFmtId="0" fontId="13" fillId="11" borderId="6" xfId="0" applyFont="1" applyFill="1" applyBorder="1" applyAlignment="1">
      <alignment horizontal="center"/>
    </xf>
    <xf numFmtId="0" fontId="8" fillId="11" borderId="8" xfId="0" applyFont="1" applyFill="1" applyBorder="1"/>
    <xf numFmtId="0" fontId="11" fillId="11" borderId="22" xfId="0" applyFont="1" applyFill="1" applyBorder="1" applyProtection="1">
      <protection locked="0"/>
    </xf>
    <xf numFmtId="164" fontId="7" fillId="11" borderId="26" xfId="0" applyNumberFormat="1" applyFont="1" applyFill="1" applyBorder="1" applyProtection="1">
      <protection locked="0"/>
    </xf>
    <xf numFmtId="0" fontId="7" fillId="11" borderId="7" xfId="0" applyFont="1" applyFill="1" applyBorder="1"/>
    <xf numFmtId="164" fontId="7" fillId="11" borderId="8" xfId="0" applyNumberFormat="1" applyFont="1" applyFill="1" applyBorder="1" applyAlignment="1" applyProtection="1">
      <alignment horizontal="left"/>
      <protection locked="0"/>
    </xf>
    <xf numFmtId="0" fontId="7" fillId="11" borderId="8" xfId="0" applyFont="1" applyFill="1" applyBorder="1" applyAlignment="1" applyProtection="1">
      <alignment horizontal="center"/>
      <protection locked="0"/>
    </xf>
    <xf numFmtId="0" fontId="13" fillId="11" borderId="13" xfId="0" applyFont="1" applyFill="1" applyBorder="1" applyAlignment="1">
      <alignment horizontal="center"/>
    </xf>
    <xf numFmtId="0" fontId="8" fillId="11" borderId="15" xfId="0" applyFont="1" applyFill="1" applyBorder="1"/>
    <xf numFmtId="0" fontId="11" fillId="11" borderId="24" xfId="0" applyFont="1" applyFill="1" applyBorder="1" applyProtection="1">
      <protection locked="0"/>
    </xf>
    <xf numFmtId="164" fontId="7" fillId="11" borderId="28" xfId="0" applyNumberFormat="1" applyFont="1" applyFill="1" applyBorder="1" applyProtection="1">
      <protection locked="0"/>
    </xf>
    <xf numFmtId="0" fontId="7" fillId="11" borderId="14" xfId="0" applyFont="1" applyFill="1" applyBorder="1"/>
    <xf numFmtId="164" fontId="7" fillId="11" borderId="15" xfId="0" applyNumberFormat="1" applyFont="1" applyFill="1" applyBorder="1" applyAlignment="1" applyProtection="1">
      <alignment horizontal="left"/>
      <protection locked="0"/>
    </xf>
    <xf numFmtId="1" fontId="1" fillId="10" borderId="0" xfId="0" applyNumberFormat="1" applyFont="1" applyFill="1" applyBorder="1" applyAlignment="1" applyProtection="1">
      <alignment horizontal="center" vertical="center"/>
      <protection locked="0"/>
    </xf>
    <xf numFmtId="0" fontId="1" fillId="10" borderId="34" xfId="0" applyFont="1" applyFill="1" applyBorder="1" applyAlignment="1" applyProtection="1">
      <alignment horizontal="center" vertical="center"/>
      <protection locked="0"/>
    </xf>
    <xf numFmtId="0" fontId="8" fillId="0" borderId="0" xfId="0" applyFont="1" applyAlignment="1">
      <alignment vertical="top" wrapText="1"/>
    </xf>
    <xf numFmtId="0" fontId="8" fillId="0" borderId="0" xfId="0" applyFont="1" applyAlignment="1">
      <alignment vertical="top"/>
    </xf>
    <xf numFmtId="0" fontId="8" fillId="0" borderId="0" xfId="0" applyFont="1" applyAlignment="1">
      <alignment horizontal="left" vertical="top" wrapText="1"/>
    </xf>
    <xf numFmtId="0" fontId="9" fillId="0" borderId="0" xfId="0" applyFont="1" applyAlignment="1">
      <alignment horizontal="center" vertical="center"/>
    </xf>
    <xf numFmtId="0" fontId="12" fillId="9" borderId="56" xfId="0" applyFont="1" applyFill="1" applyBorder="1" applyAlignment="1">
      <alignment horizontal="center" vertical="center" wrapText="1"/>
    </xf>
    <xf numFmtId="0" fontId="13" fillId="10" borderId="57" xfId="0" applyFont="1" applyFill="1" applyBorder="1" applyAlignment="1">
      <alignment horizontal="left" vertical="center"/>
    </xf>
    <xf numFmtId="0" fontId="13" fillId="10" borderId="0" xfId="0" applyFont="1" applyFill="1" applyBorder="1" applyAlignment="1">
      <alignment horizontal="left" vertical="center"/>
    </xf>
    <xf numFmtId="0" fontId="13" fillId="10" borderId="33" xfId="0" applyFont="1" applyFill="1" applyBorder="1" applyAlignment="1">
      <alignment horizontal="left" vertical="center"/>
    </xf>
    <xf numFmtId="0" fontId="13" fillId="10" borderId="34" xfId="0" applyFont="1" applyFill="1" applyBorder="1" applyAlignment="1">
      <alignment horizontal="left" vertical="center"/>
    </xf>
    <xf numFmtId="0" fontId="16" fillId="2" borderId="20" xfId="0" applyFont="1" applyFill="1" applyBorder="1" applyAlignment="1">
      <alignment horizontal="center" vertical="center" wrapText="1"/>
    </xf>
    <xf numFmtId="0" fontId="16" fillId="2" borderId="21" xfId="0" applyFont="1" applyFill="1" applyBorder="1" applyAlignment="1">
      <alignment horizontal="center" vertical="center" wrapText="1"/>
    </xf>
    <xf numFmtId="0" fontId="16" fillId="2" borderId="47" xfId="0" applyFont="1" applyFill="1" applyBorder="1" applyAlignment="1">
      <alignment horizontal="center" vertical="center" wrapText="1"/>
    </xf>
    <xf numFmtId="0" fontId="16" fillId="2" borderId="48"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9" xfId="0" applyFont="1" applyFill="1" applyBorder="1" applyAlignment="1">
      <alignment horizontal="center" vertical="center" wrapText="1"/>
    </xf>
    <xf numFmtId="0" fontId="16" fillId="2" borderId="52" xfId="0" applyFont="1" applyFill="1" applyBorder="1" applyAlignment="1">
      <alignment horizontal="center" vertical="center" wrapText="1"/>
    </xf>
    <xf numFmtId="0" fontId="16" fillId="2" borderId="53" xfId="0" applyFont="1" applyFill="1" applyBorder="1" applyAlignment="1">
      <alignment horizontal="center" vertical="center" wrapText="1"/>
    </xf>
    <xf numFmtId="0" fontId="16" fillId="2" borderId="54" xfId="0" applyFont="1" applyFill="1" applyBorder="1" applyAlignment="1">
      <alignment horizontal="center" vertical="center" wrapText="1"/>
    </xf>
    <xf numFmtId="0" fontId="0" fillId="0" borderId="0" xfId="0" applyAlignment="1">
      <alignment horizontal="center" vertical="center"/>
    </xf>
    <xf numFmtId="0" fontId="2" fillId="5" borderId="3" xfId="0" applyFont="1" applyFill="1" applyBorder="1" applyAlignment="1">
      <alignment horizontal="center" vertical="center" textRotation="90"/>
    </xf>
    <xf numFmtId="0" fontId="2" fillId="5" borderId="4" xfId="0" applyFont="1" applyFill="1" applyBorder="1" applyAlignment="1">
      <alignment horizontal="center" vertical="center" textRotation="90"/>
    </xf>
    <xf numFmtId="0" fontId="2" fillId="5" borderId="5" xfId="0" applyFont="1" applyFill="1" applyBorder="1" applyAlignment="1">
      <alignment horizontal="center" vertical="center" textRotation="90"/>
    </xf>
    <xf numFmtId="0" fontId="3" fillId="7" borderId="21" xfId="0" applyFont="1" applyFill="1" applyBorder="1" applyAlignment="1">
      <alignment horizontal="center" vertical="center" textRotation="90"/>
    </xf>
    <xf numFmtId="0" fontId="3" fillId="7" borderId="0" xfId="0" applyFont="1" applyFill="1" applyBorder="1" applyAlignment="1">
      <alignment horizontal="center" vertical="center" textRotation="90"/>
    </xf>
    <xf numFmtId="0" fontId="3" fillId="0" borderId="21" xfId="0" applyFont="1" applyBorder="1" applyAlignment="1">
      <alignment horizontal="center" vertical="center" textRotation="90"/>
    </xf>
    <xf numFmtId="0" fontId="3" fillId="0" borderId="0" xfId="0" applyFont="1" applyBorder="1" applyAlignment="1">
      <alignment horizontal="center" vertical="center" textRotation="90"/>
    </xf>
    <xf numFmtId="0" fontId="3" fillId="0" borderId="12" xfId="0" applyFont="1" applyBorder="1" applyAlignment="1">
      <alignment horizontal="center" vertical="center" textRotation="90"/>
    </xf>
    <xf numFmtId="0" fontId="3" fillId="7" borderId="1" xfId="0" applyFont="1" applyFill="1" applyBorder="1" applyAlignment="1">
      <alignment horizontal="center" vertical="center" textRotation="90"/>
    </xf>
    <xf numFmtId="0" fontId="3" fillId="7" borderId="12" xfId="0" applyFont="1" applyFill="1" applyBorder="1" applyAlignment="1">
      <alignment horizontal="center" vertical="center" textRotation="90"/>
    </xf>
    <xf numFmtId="0" fontId="2" fillId="5" borderId="3" xfId="0" applyFont="1" applyFill="1" applyBorder="1" applyAlignment="1">
      <alignment horizontal="center" textRotation="90"/>
    </xf>
    <xf numFmtId="0" fontId="2" fillId="5" borderId="4" xfId="0" applyFont="1" applyFill="1" applyBorder="1" applyAlignment="1">
      <alignment horizontal="center" textRotation="90"/>
    </xf>
    <xf numFmtId="0" fontId="2" fillId="5" borderId="5" xfId="0" applyFont="1" applyFill="1" applyBorder="1" applyAlignment="1">
      <alignment horizontal="center" textRotation="90"/>
    </xf>
    <xf numFmtId="0" fontId="2" fillId="0" borderId="0" xfId="0" applyFont="1" applyAlignment="1">
      <alignment horizontal="center" vertical="center" textRotation="90"/>
    </xf>
    <xf numFmtId="0" fontId="2" fillId="0" borderId="0" xfId="0" applyFont="1" applyAlignment="1">
      <alignment horizontal="center" textRotation="90"/>
    </xf>
    <xf numFmtId="0" fontId="3" fillId="0" borderId="0" xfId="0" applyFont="1" applyAlignment="1">
      <alignment horizontal="center" vertical="center" textRotation="90"/>
    </xf>
    <xf numFmtId="0" fontId="2" fillId="5" borderId="2" xfId="0" applyFont="1" applyFill="1" applyBorder="1" applyAlignment="1">
      <alignment horizontal="center" vertical="center" textRotation="90"/>
    </xf>
    <xf numFmtId="0" fontId="16" fillId="2" borderId="19" xfId="0" applyFont="1" applyFill="1" applyBorder="1" applyAlignment="1">
      <alignment horizontal="center" vertical="center" wrapText="1"/>
    </xf>
    <xf numFmtId="0" fontId="16" fillId="2" borderId="19" xfId="0" applyFont="1" applyFill="1" applyBorder="1" applyAlignment="1">
      <alignment horizontal="center" vertical="center"/>
    </xf>
    <xf numFmtId="0" fontId="16" fillId="2" borderId="43"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4" fillId="0" borderId="0" xfId="0" applyFont="1" applyAlignment="1">
      <alignment horizontal="center" vertical="center"/>
    </xf>
  </cellXfs>
  <cellStyles count="1">
    <cellStyle name="Normal" xfId="0" builtinId="0"/>
  </cellStyles>
  <dxfs count="21">
    <dxf>
      <fill>
        <patternFill>
          <bgColor rgb="FFFF0000"/>
        </patternFill>
      </fill>
    </dxf>
    <dxf>
      <fill>
        <patternFill>
          <bgColor theme="9" tint="-0.24994659260841701"/>
        </patternFill>
      </fill>
    </dxf>
    <dxf>
      <font>
        <color theme="0"/>
      </font>
      <fill>
        <patternFill>
          <bgColor theme="5" tint="-0.24994659260841701"/>
        </patternFill>
      </fill>
    </dxf>
    <dxf>
      <fill>
        <patternFill>
          <bgColor theme="9" tint="0.39994506668294322"/>
        </patternFill>
      </fill>
    </dxf>
    <dxf>
      <fill>
        <patternFill>
          <bgColor theme="5" tint="0.39994506668294322"/>
        </patternFill>
      </fill>
    </dxf>
    <dxf>
      <font>
        <color theme="0"/>
      </font>
      <fill>
        <patternFill>
          <bgColor theme="5" tint="-0.24994659260841701"/>
        </patternFill>
      </fill>
    </dxf>
    <dxf>
      <fill>
        <patternFill>
          <bgColor rgb="FF00B0F0"/>
        </patternFill>
      </fill>
    </dxf>
    <dxf>
      <fill>
        <patternFill>
          <bgColor rgb="FF92D050"/>
        </patternFill>
      </fill>
    </dxf>
    <dxf>
      <fill>
        <patternFill>
          <bgColor rgb="FFFF0000"/>
        </patternFill>
      </fill>
    </dxf>
    <dxf>
      <fill>
        <patternFill>
          <bgColor rgb="FFFEA39C"/>
        </patternFill>
      </fill>
    </dxf>
    <dxf>
      <fill>
        <patternFill>
          <bgColor rgb="FFFEA39C"/>
        </patternFill>
      </fill>
    </dxf>
    <dxf>
      <fill>
        <patternFill>
          <bgColor rgb="FF92D050"/>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EA39C"/>
        </patternFill>
      </fill>
    </dxf>
    <dxf>
      <fill>
        <patternFill>
          <bgColor rgb="FFFEA39C"/>
        </patternFill>
      </fill>
    </dxf>
    <dxf>
      <fill>
        <patternFill>
          <bgColor rgb="FF92D05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EA39C"/>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35</xdr:row>
      <xdr:rowOff>0</xdr:rowOff>
    </xdr:from>
    <xdr:to>
      <xdr:col>5</xdr:col>
      <xdr:colOff>333375</xdr:colOff>
      <xdr:row>34</xdr:row>
      <xdr:rowOff>0</xdr:rowOff>
    </xdr:to>
    <xdr:pic>
      <xdr:nvPicPr>
        <xdr:cNvPr id="4" name="Imagen 3">
          <a:extLst>
            <a:ext uri="{FF2B5EF4-FFF2-40B4-BE49-F238E27FC236}">
              <a16:creationId xmlns:a16="http://schemas.microsoft.com/office/drawing/2014/main" id="{040408B1-6C85-4D1C-AAAC-FCEF978003A7}"/>
            </a:ext>
          </a:extLst>
        </xdr:cNvPr>
        <xdr:cNvPicPr>
          <a:picLocks noChangeAspect="1"/>
        </xdr:cNvPicPr>
      </xdr:nvPicPr>
      <xdr:blipFill>
        <a:blip xmlns:r="http://schemas.openxmlformats.org/officeDocument/2006/relationships" r:embed="rId1"/>
        <a:stretch>
          <a:fillRect/>
        </a:stretch>
      </xdr:blipFill>
      <xdr:spPr>
        <a:xfrm>
          <a:off x="0" y="6496050"/>
          <a:ext cx="3600450" cy="0"/>
        </a:xfrm>
        <a:prstGeom prst="rect">
          <a:avLst/>
        </a:prstGeom>
      </xdr:spPr>
    </xdr:pic>
    <xdr:clientData/>
  </xdr:twoCellAnchor>
  <xdr:twoCellAnchor editAs="oneCell">
    <xdr:from>
      <xdr:col>0</xdr:col>
      <xdr:colOff>142875</xdr:colOff>
      <xdr:row>0</xdr:row>
      <xdr:rowOff>66675</xdr:rowOff>
    </xdr:from>
    <xdr:to>
      <xdr:col>3</xdr:col>
      <xdr:colOff>714375</xdr:colOff>
      <xdr:row>3</xdr:row>
      <xdr:rowOff>80963</xdr:rowOff>
    </xdr:to>
    <xdr:pic>
      <xdr:nvPicPr>
        <xdr:cNvPr id="6" name="Imagen 5">
          <a:extLst>
            <a:ext uri="{FF2B5EF4-FFF2-40B4-BE49-F238E27FC236}">
              <a16:creationId xmlns:a16="http://schemas.microsoft.com/office/drawing/2014/main" id="{38FA0FA3-3D19-4AD4-9EDC-B16C4C5B725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66675"/>
          <a:ext cx="2314575" cy="5572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xdr:row>
      <xdr:rowOff>56030</xdr:rowOff>
    </xdr:from>
    <xdr:to>
      <xdr:col>6</xdr:col>
      <xdr:colOff>1378324</xdr:colOff>
      <xdr:row>8</xdr:row>
      <xdr:rowOff>146507</xdr:rowOff>
    </xdr:to>
    <xdr:pic>
      <xdr:nvPicPr>
        <xdr:cNvPr id="6" name="Imagen 5">
          <a:extLst>
            <a:ext uri="{FF2B5EF4-FFF2-40B4-BE49-F238E27FC236}">
              <a16:creationId xmlns:a16="http://schemas.microsoft.com/office/drawing/2014/main" id="{C7B18B96-695F-459E-A432-AD5799C92E8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27530"/>
          <a:ext cx="3541059" cy="85247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showRowColHeaders="0" showRuler="0" zoomScaleNormal="100" workbookViewId="0">
      <selection activeCell="B21" sqref="B21:H34"/>
    </sheetView>
  </sheetViews>
  <sheetFormatPr baseColWidth="10" defaultColWidth="0" defaultRowHeight="13.5" zeroHeight="1" x14ac:dyDescent="0.25"/>
  <cols>
    <col min="1" max="1" width="3.26953125" style="13" customWidth="1"/>
    <col min="2" max="8" width="11.453125" style="13" customWidth="1"/>
    <col min="9" max="9" width="3.453125" style="13" customWidth="1"/>
    <col min="10" max="16384" width="11.453125" style="13" hidden="1"/>
  </cols>
  <sheetData>
    <row r="1" spans="2:8" x14ac:dyDescent="0.25"/>
    <row r="2" spans="2:8" x14ac:dyDescent="0.25"/>
    <row r="3" spans="2:8" x14ac:dyDescent="0.25"/>
    <row r="4" spans="2:8" x14ac:dyDescent="0.25"/>
    <row r="5" spans="2:8" x14ac:dyDescent="0.25">
      <c r="B5" s="100" t="s">
        <v>44</v>
      </c>
      <c r="C5" s="101"/>
      <c r="D5" s="101"/>
      <c r="E5" s="101"/>
      <c r="F5" s="101"/>
      <c r="G5" s="101"/>
      <c r="H5" s="101"/>
    </row>
    <row r="6" spans="2:8" x14ac:dyDescent="0.25">
      <c r="B6" s="101"/>
      <c r="C6" s="101"/>
      <c r="D6" s="101"/>
      <c r="E6" s="101"/>
      <c r="F6" s="101"/>
      <c r="G6" s="101"/>
      <c r="H6" s="101"/>
    </row>
    <row r="7" spans="2:8" x14ac:dyDescent="0.25">
      <c r="B7" s="14"/>
      <c r="C7" s="14"/>
      <c r="D7" s="14"/>
      <c r="E7" s="14"/>
      <c r="F7" s="14"/>
      <c r="G7" s="14"/>
      <c r="H7" s="14"/>
    </row>
    <row r="8" spans="2:8" x14ac:dyDescent="0.25">
      <c r="B8" s="14" t="s">
        <v>40</v>
      </c>
      <c r="C8" s="14"/>
      <c r="D8" s="14"/>
      <c r="E8" s="14"/>
      <c r="F8" s="14"/>
      <c r="G8" s="14"/>
      <c r="H8" s="14"/>
    </row>
    <row r="9" spans="2:8" x14ac:dyDescent="0.25">
      <c r="B9" s="14"/>
      <c r="C9" s="14"/>
      <c r="D9" s="14"/>
      <c r="E9" s="14"/>
      <c r="F9" s="14"/>
      <c r="G9" s="14"/>
      <c r="H9" s="14"/>
    </row>
    <row r="10" spans="2:8" x14ac:dyDescent="0.25">
      <c r="B10" s="100" t="s">
        <v>57</v>
      </c>
      <c r="C10" s="101"/>
      <c r="D10" s="101"/>
      <c r="E10" s="101"/>
      <c r="F10" s="101"/>
      <c r="G10" s="101"/>
      <c r="H10" s="101"/>
    </row>
    <row r="11" spans="2:8" x14ac:dyDescent="0.25">
      <c r="B11" s="101"/>
      <c r="C11" s="101"/>
      <c r="D11" s="101"/>
      <c r="E11" s="101"/>
      <c r="F11" s="101"/>
      <c r="G11" s="101"/>
      <c r="H11" s="101"/>
    </row>
    <row r="12" spans="2:8" x14ac:dyDescent="0.25">
      <c r="B12" s="101"/>
      <c r="C12" s="101"/>
      <c r="D12" s="101"/>
      <c r="E12" s="101"/>
      <c r="F12" s="101"/>
      <c r="G12" s="101"/>
      <c r="H12" s="101"/>
    </row>
    <row r="13" spans="2:8" ht="27.75" customHeight="1" x14ac:dyDescent="0.25">
      <c r="B13" s="101"/>
      <c r="C13" s="101"/>
      <c r="D13" s="101"/>
      <c r="E13" s="101"/>
      <c r="F13" s="101"/>
      <c r="G13" s="101"/>
      <c r="H13" s="101"/>
    </row>
    <row r="14" spans="2:8" x14ac:dyDescent="0.25">
      <c r="B14" s="14"/>
      <c r="C14" s="14"/>
      <c r="D14" s="14"/>
      <c r="E14" s="14"/>
      <c r="F14" s="14"/>
      <c r="G14" s="14"/>
      <c r="H14" s="14"/>
    </row>
    <row r="15" spans="2:8" ht="14.25" customHeight="1" x14ac:dyDescent="0.25">
      <c r="B15" s="100" t="s">
        <v>58</v>
      </c>
      <c r="C15" s="100"/>
      <c r="D15" s="100"/>
      <c r="E15" s="100"/>
      <c r="F15" s="100"/>
      <c r="G15" s="100"/>
      <c r="H15" s="100"/>
    </row>
    <row r="16" spans="2:8" x14ac:dyDescent="0.25">
      <c r="B16" s="100"/>
      <c r="C16" s="100"/>
      <c r="D16" s="100"/>
      <c r="E16" s="100"/>
      <c r="F16" s="100"/>
      <c r="G16" s="100"/>
      <c r="H16" s="100"/>
    </row>
    <row r="17" spans="2:8" x14ac:dyDescent="0.25">
      <c r="B17" s="100"/>
      <c r="C17" s="100"/>
      <c r="D17" s="100"/>
      <c r="E17" s="100"/>
      <c r="F17" s="100"/>
      <c r="G17" s="100"/>
      <c r="H17" s="100"/>
    </row>
    <row r="18" spans="2:8" x14ac:dyDescent="0.25">
      <c r="B18" s="100"/>
      <c r="C18" s="100"/>
      <c r="D18" s="100"/>
      <c r="E18" s="100"/>
      <c r="F18" s="100"/>
      <c r="G18" s="100"/>
      <c r="H18" s="100"/>
    </row>
    <row r="19" spans="2:8" ht="6.75" customHeight="1" x14ac:dyDescent="0.25">
      <c r="B19" s="100"/>
      <c r="C19" s="100"/>
      <c r="D19" s="100"/>
      <c r="E19" s="100"/>
      <c r="F19" s="100"/>
      <c r="G19" s="100"/>
      <c r="H19" s="100"/>
    </row>
    <row r="20" spans="2:8" ht="81" customHeight="1" x14ac:dyDescent="0.25">
      <c r="B20" s="100"/>
      <c r="C20" s="100"/>
      <c r="D20" s="100"/>
      <c r="E20" s="100"/>
      <c r="F20" s="100"/>
      <c r="G20" s="100"/>
      <c r="H20" s="100"/>
    </row>
    <row r="21" spans="2:8" ht="14.25" customHeight="1" x14ac:dyDescent="0.25">
      <c r="B21" s="102" t="s">
        <v>56</v>
      </c>
      <c r="C21" s="102"/>
      <c r="D21" s="102"/>
      <c r="E21" s="102"/>
      <c r="F21" s="102"/>
      <c r="G21" s="102"/>
      <c r="H21" s="102"/>
    </row>
    <row r="22" spans="2:8" x14ac:dyDescent="0.25">
      <c r="B22" s="102"/>
      <c r="C22" s="102"/>
      <c r="D22" s="102"/>
      <c r="E22" s="102"/>
      <c r="F22" s="102"/>
      <c r="G22" s="102"/>
      <c r="H22" s="102"/>
    </row>
    <row r="23" spans="2:8" x14ac:dyDescent="0.25">
      <c r="B23" s="102"/>
      <c r="C23" s="102"/>
      <c r="D23" s="102"/>
      <c r="E23" s="102"/>
      <c r="F23" s="102"/>
      <c r="G23" s="102"/>
      <c r="H23" s="102"/>
    </row>
    <row r="24" spans="2:8" x14ac:dyDescent="0.25">
      <c r="B24" s="102"/>
      <c r="C24" s="102"/>
      <c r="D24" s="102"/>
      <c r="E24" s="102"/>
      <c r="F24" s="102"/>
      <c r="G24" s="102"/>
      <c r="H24" s="102"/>
    </row>
    <row r="25" spans="2:8" x14ac:dyDescent="0.25">
      <c r="B25" s="102"/>
      <c r="C25" s="102"/>
      <c r="D25" s="102"/>
      <c r="E25" s="102"/>
      <c r="F25" s="102"/>
      <c r="G25" s="102"/>
      <c r="H25" s="102"/>
    </row>
    <row r="26" spans="2:8" x14ac:dyDescent="0.25">
      <c r="B26" s="102"/>
      <c r="C26" s="102"/>
      <c r="D26" s="102"/>
      <c r="E26" s="102"/>
      <c r="F26" s="102"/>
      <c r="G26" s="102"/>
      <c r="H26" s="102"/>
    </row>
    <row r="27" spans="2:8" x14ac:dyDescent="0.25">
      <c r="B27" s="102"/>
      <c r="C27" s="102"/>
      <c r="D27" s="102"/>
      <c r="E27" s="102"/>
      <c r="F27" s="102"/>
      <c r="G27" s="102"/>
      <c r="H27" s="102"/>
    </row>
    <row r="28" spans="2:8" x14ac:dyDescent="0.25">
      <c r="B28" s="102"/>
      <c r="C28" s="102"/>
      <c r="D28" s="102"/>
      <c r="E28" s="102"/>
      <c r="F28" s="102"/>
      <c r="G28" s="102"/>
      <c r="H28" s="102"/>
    </row>
    <row r="29" spans="2:8" x14ac:dyDescent="0.25">
      <c r="B29" s="102"/>
      <c r="C29" s="102"/>
      <c r="D29" s="102"/>
      <c r="E29" s="102"/>
      <c r="F29" s="102"/>
      <c r="G29" s="102"/>
      <c r="H29" s="102"/>
    </row>
    <row r="30" spans="2:8" x14ac:dyDescent="0.25">
      <c r="B30" s="102"/>
      <c r="C30" s="102"/>
      <c r="D30" s="102"/>
      <c r="E30" s="102"/>
      <c r="F30" s="102"/>
      <c r="G30" s="102"/>
      <c r="H30" s="102"/>
    </row>
    <row r="31" spans="2:8" x14ac:dyDescent="0.25">
      <c r="B31" s="102"/>
      <c r="C31" s="102"/>
      <c r="D31" s="102"/>
      <c r="E31" s="102"/>
      <c r="F31" s="102"/>
      <c r="G31" s="102"/>
      <c r="H31" s="102"/>
    </row>
    <row r="32" spans="2:8" x14ac:dyDescent="0.25">
      <c r="B32" s="102"/>
      <c r="C32" s="102"/>
      <c r="D32" s="102"/>
      <c r="E32" s="102"/>
      <c r="F32" s="102"/>
      <c r="G32" s="102"/>
      <c r="H32" s="102"/>
    </row>
    <row r="33" spans="2:8" x14ac:dyDescent="0.25">
      <c r="B33" s="102"/>
      <c r="C33" s="102"/>
      <c r="D33" s="102"/>
      <c r="E33" s="102"/>
      <c r="F33" s="102"/>
      <c r="G33" s="102"/>
      <c r="H33" s="102"/>
    </row>
    <row r="34" spans="2:8" x14ac:dyDescent="0.25">
      <c r="B34" s="102"/>
      <c r="C34" s="102"/>
      <c r="D34" s="102"/>
      <c r="E34" s="102"/>
      <c r="F34" s="102"/>
      <c r="G34" s="102"/>
      <c r="H34" s="102"/>
    </row>
    <row r="35" spans="2:8" hidden="1" x14ac:dyDescent="0.25"/>
    <row r="36" spans="2:8" hidden="1" x14ac:dyDescent="0.25"/>
    <row r="37" spans="2:8" hidden="1" x14ac:dyDescent="0.25"/>
    <row r="38" spans="2:8" hidden="1" x14ac:dyDescent="0.25"/>
    <row r="39" spans="2:8" hidden="1" x14ac:dyDescent="0.25"/>
    <row r="40" spans="2:8" hidden="1" x14ac:dyDescent="0.25"/>
    <row r="41" spans="2:8" hidden="1" x14ac:dyDescent="0.25"/>
    <row r="42" spans="2:8" hidden="1" x14ac:dyDescent="0.25"/>
    <row r="43" spans="2:8" hidden="1" x14ac:dyDescent="0.25"/>
    <row r="44" spans="2:8" hidden="1" x14ac:dyDescent="0.25"/>
    <row r="45" spans="2:8" hidden="1" x14ac:dyDescent="0.25"/>
    <row r="46" spans="2:8" hidden="1" x14ac:dyDescent="0.25"/>
    <row r="47" spans="2:8" hidden="1" x14ac:dyDescent="0.25"/>
    <row r="48" spans="2:8" hidden="1" x14ac:dyDescent="0.25"/>
    <row r="49" hidden="1" x14ac:dyDescent="0.25"/>
    <row r="50" hidden="1" x14ac:dyDescent="0.25"/>
    <row r="51" hidden="1" x14ac:dyDescent="0.25"/>
    <row r="52" hidden="1" x14ac:dyDescent="0.25"/>
    <row r="53" hidden="1" x14ac:dyDescent="0.25"/>
    <row r="54" hidden="1" x14ac:dyDescent="0.25"/>
    <row r="55" hidden="1" x14ac:dyDescent="0.25"/>
  </sheetData>
  <sheetProtection algorithmName="SHA-512" hashValue="CrQf1HCymDrySsbN/IYLuZ/Je/DOeXGflpNKlXa0xCSnIx0G1YH0xBb1DXdKjx8t/WTt+HL7vImgbVMVAP+7HQ==" saltValue="1vxEWRjLne3hYnuUbQDZBw==" spinCount="100000" sheet="1" objects="1" scenarios="1" selectLockedCells="1"/>
  <mergeCells count="4">
    <mergeCell ref="B5:H6"/>
    <mergeCell ref="B15:H20"/>
    <mergeCell ref="B10:H13"/>
    <mergeCell ref="B21:H3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93"/>
  <sheetViews>
    <sheetView showGridLines="0" showRowColHeaders="0" tabSelected="1" topLeftCell="A4" zoomScale="85" zoomScaleNormal="85" workbookViewId="0">
      <pane ySplit="11" topLeftCell="A267" activePane="bottomLeft" state="frozen"/>
      <selection activeCell="A4" sqref="A4"/>
      <selection pane="bottomLeft" activeCell="P9" sqref="P9"/>
    </sheetView>
  </sheetViews>
  <sheetFormatPr baseColWidth="10" defaultColWidth="0" defaultRowHeight="14.5" x14ac:dyDescent="0.35"/>
  <cols>
    <col min="1" max="1" width="11.453125" customWidth="1"/>
    <col min="2" max="2" width="14.26953125" hidden="1" customWidth="1"/>
    <col min="3" max="3" width="5.1796875" style="8" bestFit="1" customWidth="1"/>
    <col min="4" max="4" width="8.54296875" hidden="1" customWidth="1"/>
    <col min="5" max="5" width="4.54296875" style="25" bestFit="1" customWidth="1"/>
    <col min="6" max="6" width="11.26953125" style="13" customWidth="1"/>
    <col min="7" max="7" width="21.26953125" style="21" customWidth="1"/>
    <col min="8" max="8" width="5" style="56" customWidth="1"/>
    <col min="9" max="9" width="1.54296875" style="56" bestFit="1" customWidth="1"/>
    <col min="10" max="10" width="5" style="56" customWidth="1"/>
    <col min="11" max="11" width="9" style="56" customWidth="1"/>
    <col min="12" max="12" width="11.453125" style="13" customWidth="1"/>
    <col min="13" max="13" width="6.26953125" style="13" customWidth="1"/>
    <col min="14" max="14" width="22.7265625" style="13" bestFit="1" customWidth="1"/>
    <col min="15" max="15" width="16.54296875" style="13" bestFit="1" customWidth="1"/>
    <col min="16" max="16" width="18.26953125" style="13" bestFit="1" customWidth="1"/>
    <col min="17" max="17" width="14.7265625" style="13" bestFit="1" customWidth="1"/>
    <col min="18" max="18" width="5" style="13" customWidth="1"/>
    <col min="19" max="22" width="11.453125" hidden="1" customWidth="1"/>
    <col min="23" max="24" width="11.453125" style="1" hidden="1" customWidth="1"/>
    <col min="25" max="25" width="22.26953125" hidden="1" customWidth="1"/>
    <col min="26" max="28" width="11.453125" style="1" hidden="1" customWidth="1"/>
    <col min="29" max="31" width="11.453125" hidden="1" customWidth="1"/>
    <col min="32" max="32" width="9.1796875" customWidth="1"/>
    <col min="33" max="33" width="38.453125" customWidth="1"/>
    <col min="34" max="38" width="11.453125" hidden="1" customWidth="1"/>
    <col min="39" max="39" width="5" hidden="1" customWidth="1"/>
    <col min="40" max="16384" width="11.453125" hidden="1"/>
  </cols>
  <sheetData>
    <row r="1" spans="1:33" ht="15" customHeight="1" x14ac:dyDescent="0.35">
      <c r="E1" s="2"/>
      <c r="F1"/>
      <c r="G1" s="5"/>
      <c r="H1" s="10"/>
      <c r="I1" s="10"/>
      <c r="J1" s="10"/>
      <c r="K1"/>
      <c r="L1"/>
      <c r="M1"/>
      <c r="N1" s="12"/>
      <c r="O1"/>
      <c r="P1"/>
      <c r="Q1"/>
      <c r="R1"/>
    </row>
    <row r="2" spans="1:33" ht="15" customHeight="1" x14ac:dyDescent="0.35">
      <c r="C2" s="7"/>
      <c r="D2" s="3"/>
      <c r="E2" s="11"/>
      <c r="F2"/>
      <c r="G2" s="5"/>
      <c r="H2" s="10"/>
      <c r="I2" s="10"/>
      <c r="J2" s="10"/>
      <c r="K2"/>
      <c r="L2"/>
      <c r="M2"/>
      <c r="N2" s="12"/>
      <c r="O2"/>
      <c r="P2"/>
      <c r="Q2"/>
      <c r="R2"/>
    </row>
    <row r="3" spans="1:33" ht="15" customHeight="1" x14ac:dyDescent="0.35">
      <c r="C3" s="7"/>
      <c r="D3" s="3"/>
      <c r="E3" s="11"/>
      <c r="F3"/>
      <c r="G3" s="5"/>
      <c r="H3" s="10"/>
      <c r="I3" s="10"/>
      <c r="J3" s="10"/>
      <c r="K3"/>
      <c r="L3"/>
      <c r="M3"/>
      <c r="N3"/>
      <c r="O3"/>
      <c r="P3"/>
      <c r="Q3"/>
      <c r="R3"/>
    </row>
    <row r="4" spans="1:33" ht="10.5" customHeight="1" thickBot="1" x14ac:dyDescent="0.4">
      <c r="C4" s="11"/>
      <c r="D4" s="3"/>
      <c r="E4" s="11"/>
      <c r="F4"/>
      <c r="G4" s="5"/>
      <c r="H4" s="10"/>
      <c r="I4" s="10"/>
      <c r="J4" s="10"/>
      <c r="K4"/>
      <c r="L4"/>
      <c r="M4"/>
      <c r="N4"/>
      <c r="O4"/>
      <c r="P4"/>
      <c r="Q4"/>
      <c r="R4"/>
    </row>
    <row r="5" spans="1:33" ht="15" customHeight="1" thickTop="1" x14ac:dyDescent="0.35">
      <c r="C5" s="11"/>
      <c r="D5" s="3"/>
      <c r="E5" s="11"/>
      <c r="F5"/>
      <c r="G5" s="5"/>
      <c r="H5" s="68"/>
      <c r="I5" s="69"/>
      <c r="J5" s="69"/>
      <c r="K5" s="69"/>
      <c r="L5" s="69"/>
      <c r="M5" s="69"/>
      <c r="N5" s="70" t="s">
        <v>48</v>
      </c>
      <c r="O5" s="70" t="s">
        <v>37</v>
      </c>
      <c r="P5" s="71" t="s">
        <v>38</v>
      </c>
      <c r="Q5"/>
      <c r="R5"/>
    </row>
    <row r="6" spans="1:33" ht="15" customHeight="1" x14ac:dyDescent="0.35">
      <c r="C6" s="7"/>
      <c r="D6" s="3"/>
      <c r="E6" s="19"/>
      <c r="H6" s="105" t="s">
        <v>46</v>
      </c>
      <c r="I6" s="106"/>
      <c r="J6" s="106"/>
      <c r="K6" s="106"/>
      <c r="L6" s="106"/>
      <c r="M6" s="79"/>
      <c r="N6" s="72" t="str">
        <f>CONCATENATE(AA11," : ",INT(AB11*60))</f>
        <v>0 : 0</v>
      </c>
      <c r="O6" s="98">
        <v>35</v>
      </c>
      <c r="P6" s="73" t="str">
        <f>CONCATENATE(INT(O6-Z11)," : ",ROUND(((O6-Z11)-INT(O6-Z11))*60,0))</f>
        <v>35 : 0</v>
      </c>
      <c r="AF6" s="76" t="s">
        <v>55</v>
      </c>
      <c r="AG6" s="77">
        <f ca="1">TODAY()</f>
        <v>43367</v>
      </c>
    </row>
    <row r="7" spans="1:33" ht="15" customHeight="1" thickBot="1" x14ac:dyDescent="0.4">
      <c r="C7" s="7"/>
      <c r="D7" s="3"/>
      <c r="E7" s="19"/>
      <c r="G7" s="20"/>
      <c r="H7" s="107" t="s">
        <v>39</v>
      </c>
      <c r="I7" s="108"/>
      <c r="J7" s="108"/>
      <c r="K7" s="108"/>
      <c r="L7" s="108"/>
      <c r="M7" s="80"/>
      <c r="N7" s="74">
        <f>COUNTIF(K15:K379,"SI")</f>
        <v>0</v>
      </c>
      <c r="O7" s="99">
        <v>30</v>
      </c>
      <c r="P7" s="75">
        <f>O7-N7</f>
        <v>30</v>
      </c>
      <c r="AF7" s="76" t="s">
        <v>53</v>
      </c>
      <c r="AG7" s="78">
        <f ca="1">WEEKNUM(TODAY(),11)</f>
        <v>39</v>
      </c>
    </row>
    <row r="8" spans="1:33" ht="15" customHeight="1" thickTop="1" x14ac:dyDescent="0.35">
      <c r="C8" s="7"/>
      <c r="D8" s="3"/>
      <c r="E8" s="19"/>
      <c r="G8" s="13"/>
      <c r="H8" s="13"/>
      <c r="I8" s="13"/>
      <c r="J8" s="13"/>
      <c r="K8" s="13"/>
      <c r="N8" s="22" t="s">
        <v>30</v>
      </c>
      <c r="O8" s="23" t="s">
        <v>36</v>
      </c>
      <c r="P8" s="23" t="s">
        <v>37</v>
      </c>
      <c r="Q8" s="24" t="s">
        <v>38</v>
      </c>
      <c r="AF8" s="76" t="s">
        <v>54</v>
      </c>
      <c r="AG8" s="78" t="str">
        <f ca="1">CONCATENATE((52-AG7)," semanas.")</f>
        <v>13 semanas.</v>
      </c>
    </row>
    <row r="9" spans="1:33" ht="15" customHeight="1" x14ac:dyDescent="0.35">
      <c r="G9" s="13"/>
      <c r="H9" s="13"/>
      <c r="I9" s="13"/>
      <c r="J9" s="13"/>
      <c r="K9" s="13"/>
      <c r="N9" s="26" t="str">
        <f>$AD$15</f>
        <v>VACACIONES</v>
      </c>
      <c r="O9" s="27">
        <f>COUNTIF($G$15:$G$379,N9)</f>
        <v>0</v>
      </c>
      <c r="P9" s="83">
        <v>24</v>
      </c>
      <c r="Q9" s="28">
        <f>P9-O9</f>
        <v>24</v>
      </c>
    </row>
    <row r="10" spans="1:33" ht="15" customHeight="1" thickBot="1" x14ac:dyDescent="0.4">
      <c r="G10" s="29"/>
      <c r="H10" s="29"/>
      <c r="I10" s="29"/>
      <c r="J10" s="29"/>
      <c r="K10" s="29"/>
      <c r="L10" s="29"/>
      <c r="M10" s="34"/>
      <c r="N10" s="26" t="str">
        <f>$AD$16</f>
        <v>ASUNTOS PROPIOS</v>
      </c>
      <c r="O10" s="27">
        <f>COUNTIF($G$15:$G$379,N10)</f>
        <v>0</v>
      </c>
      <c r="P10" s="83">
        <v>5</v>
      </c>
      <c r="Q10" s="28">
        <f>P10-O10</f>
        <v>5</v>
      </c>
      <c r="Z10" s="15"/>
    </row>
    <row r="11" spans="1:33" ht="15" customHeight="1" thickBot="1" x14ac:dyDescent="0.4">
      <c r="A11" s="103">
        <v>2018</v>
      </c>
      <c r="B11" s="103"/>
      <c r="C11" s="103"/>
      <c r="E11" s="137" t="s">
        <v>43</v>
      </c>
      <c r="F11" s="136" t="s">
        <v>0</v>
      </c>
      <c r="G11" s="136" t="s">
        <v>30</v>
      </c>
      <c r="H11" s="109" t="s">
        <v>45</v>
      </c>
      <c r="I11" s="110"/>
      <c r="J11" s="111"/>
      <c r="K11" s="138" t="s">
        <v>47</v>
      </c>
      <c r="L11" s="136" t="s">
        <v>52</v>
      </c>
      <c r="M11" s="81"/>
      <c r="N11" s="26" t="str">
        <f>$AD$17</f>
        <v>AA PP MIFID</v>
      </c>
      <c r="O11" s="27">
        <f>COUNTIF($G$15:$G$379,N11)</f>
        <v>0</v>
      </c>
      <c r="P11" s="83">
        <v>0</v>
      </c>
      <c r="Q11" s="28">
        <f>P11-O11</f>
        <v>0</v>
      </c>
      <c r="U11">
        <f>42/5</f>
        <v>8.4</v>
      </c>
      <c r="X11" s="1" t="s">
        <v>41</v>
      </c>
      <c r="Y11" t="s">
        <v>42</v>
      </c>
      <c r="Z11" s="15">
        <f>SUM(Z15:Z379)</f>
        <v>0</v>
      </c>
      <c r="AA11" s="1">
        <f>INT(Z11)</f>
        <v>0</v>
      </c>
      <c r="AB11" s="1">
        <f>Z11-INT(Z11)</f>
        <v>0</v>
      </c>
    </row>
    <row r="12" spans="1:33" ht="15" customHeight="1" thickBot="1" x14ac:dyDescent="0.4">
      <c r="A12" s="103"/>
      <c r="B12" s="103"/>
      <c r="C12" s="103"/>
      <c r="E12" s="137"/>
      <c r="F12" s="136"/>
      <c r="G12" s="136"/>
      <c r="H12" s="112"/>
      <c r="I12" s="113"/>
      <c r="J12" s="114"/>
      <c r="K12" s="139"/>
      <c r="L12" s="136"/>
      <c r="M12" s="81"/>
      <c r="N12" s="26" t="str">
        <f>$AD$18</f>
        <v>LICENCIAS</v>
      </c>
      <c r="O12" s="27">
        <f>COUNTIF($G$15:$G$379,N12)</f>
        <v>0</v>
      </c>
      <c r="P12" s="30">
        <v>0</v>
      </c>
      <c r="Q12" s="28">
        <f>P12-O12</f>
        <v>0</v>
      </c>
      <c r="Z12" s="15"/>
    </row>
    <row r="13" spans="1:33" ht="15" customHeight="1" thickBot="1" x14ac:dyDescent="0.4">
      <c r="A13" s="103"/>
      <c r="B13" s="103"/>
      <c r="C13" s="103"/>
      <c r="E13" s="137"/>
      <c r="F13" s="136"/>
      <c r="G13" s="136"/>
      <c r="H13" s="115"/>
      <c r="I13" s="116"/>
      <c r="J13" s="117"/>
      <c r="K13" s="139"/>
      <c r="L13" s="136"/>
      <c r="M13" s="81"/>
      <c r="N13" s="26" t="str">
        <f>$AD$19</f>
        <v>PERMISO ADICIONAL</v>
      </c>
      <c r="O13" s="27">
        <f>COUNTIF($G$15:$G$379,N13)</f>
        <v>0</v>
      </c>
      <c r="P13" s="31">
        <v>0</v>
      </c>
      <c r="Q13" s="32">
        <f>P13-O13</f>
        <v>0</v>
      </c>
      <c r="Z13" s="15"/>
    </row>
    <row r="14" spans="1:33" ht="15" thickBot="1" x14ac:dyDescent="0.4">
      <c r="A14" s="103"/>
      <c r="B14" s="103"/>
      <c r="C14" s="103"/>
      <c r="E14" s="137"/>
      <c r="F14" s="136"/>
      <c r="G14" s="136"/>
      <c r="H14" s="57" t="s">
        <v>22</v>
      </c>
      <c r="I14" s="58" t="s">
        <v>21</v>
      </c>
      <c r="J14" s="59" t="s">
        <v>23</v>
      </c>
      <c r="K14" s="140"/>
      <c r="L14" s="136"/>
      <c r="M14" s="81"/>
      <c r="N14" s="33" t="s">
        <v>33</v>
      </c>
      <c r="O14" s="84">
        <f>COUNTIF($G$15:$G$379,"BAJA")</f>
        <v>0</v>
      </c>
      <c r="P14" s="34"/>
      <c r="Q14" s="29"/>
      <c r="S14" t="s">
        <v>27</v>
      </c>
      <c r="T14" t="s">
        <v>35</v>
      </c>
      <c r="U14" t="s">
        <v>29</v>
      </c>
      <c r="W14" s="1" t="s">
        <v>28</v>
      </c>
      <c r="Z14" s="15" t="s">
        <v>24</v>
      </c>
      <c r="AA14" s="1" t="s">
        <v>25</v>
      </c>
      <c r="AB14" s="1" t="s">
        <v>26</v>
      </c>
      <c r="AD14" t="s">
        <v>3</v>
      </c>
    </row>
    <row r="15" spans="1:33" ht="15" customHeight="1" thickTop="1" thickBot="1" x14ac:dyDescent="0.4">
      <c r="A15" s="119" t="s">
        <v>2</v>
      </c>
      <c r="B15" s="132">
        <v>1</v>
      </c>
      <c r="C15" s="127" t="str">
        <f>CONCATENATE("SEMANA ",D16)</f>
        <v>SEMANA 1</v>
      </c>
      <c r="D15" s="9"/>
      <c r="E15" s="60">
        <v>1</v>
      </c>
      <c r="F15" s="55" t="s">
        <v>4</v>
      </c>
      <c r="G15" s="35"/>
      <c r="H15" s="36"/>
      <c r="I15" s="37" t="s">
        <v>21</v>
      </c>
      <c r="J15" s="38"/>
      <c r="K15" s="39" t="s">
        <v>42</v>
      </c>
      <c r="L15" s="104">
        <f>COUNTIF(K15:K21,"SI")</f>
        <v>0</v>
      </c>
      <c r="M15" s="82"/>
      <c r="N15" s="40"/>
      <c r="S15" s="118">
        <f>COUNTIF(G15:G21,"")</f>
        <v>5</v>
      </c>
      <c r="T15" s="118">
        <f>S15*7</f>
        <v>35</v>
      </c>
      <c r="U15" s="118">
        <f>$U$11*S15</f>
        <v>42</v>
      </c>
      <c r="V15" s="118">
        <f>U15-INT(U15)</f>
        <v>0</v>
      </c>
      <c r="W15" s="118">
        <f>SUM(Z15:Z21)</f>
        <v>0</v>
      </c>
      <c r="X15" s="118">
        <f>W15-INT(W15)</f>
        <v>0</v>
      </c>
      <c r="Y15" s="118" t="str">
        <f>IF(W15&lt;U15,IF(W15&gt;T15,"SI","NO"),"NO")</f>
        <v>NO</v>
      </c>
      <c r="Z15" s="15">
        <f>AA15+AB15</f>
        <v>0</v>
      </c>
      <c r="AA15" s="15">
        <f t="shared" ref="AA15:AA78" si="0">H15</f>
        <v>0</v>
      </c>
      <c r="AB15" s="15">
        <f t="shared" ref="AB15:AB78" si="1">J15/60</f>
        <v>0</v>
      </c>
      <c r="AD15" t="s">
        <v>31</v>
      </c>
    </row>
    <row r="16" spans="1:33" ht="15" customHeight="1" thickBot="1" x14ac:dyDescent="0.4">
      <c r="A16" s="120"/>
      <c r="B16" s="132"/>
      <c r="C16" s="123"/>
      <c r="D16" s="124">
        <v>1</v>
      </c>
      <c r="E16" s="61">
        <f>E15+1</f>
        <v>2</v>
      </c>
      <c r="F16" s="65" t="s">
        <v>5</v>
      </c>
      <c r="G16" s="41"/>
      <c r="H16" s="42"/>
      <c r="I16" s="43" t="s">
        <v>21</v>
      </c>
      <c r="J16" s="44"/>
      <c r="K16" s="39" t="s">
        <v>42</v>
      </c>
      <c r="L16" s="104" t="str">
        <f>IF(W16=0,"",CONCATENATE(INT(W16)," horas y ",INT(X16*60)," minutos"))</f>
        <v/>
      </c>
      <c r="M16" s="82"/>
      <c r="N16" s="45"/>
      <c r="S16" s="118"/>
      <c r="T16" s="118"/>
      <c r="U16" s="118"/>
      <c r="V16" s="118"/>
      <c r="W16" s="118"/>
      <c r="X16" s="118"/>
      <c r="Y16" s="118"/>
      <c r="Z16" s="15">
        <f t="shared" ref="Z16:Z79" si="2">AA16+AB16</f>
        <v>0</v>
      </c>
      <c r="AA16" s="15">
        <f t="shared" si="0"/>
        <v>0</v>
      </c>
      <c r="AB16" s="15">
        <f t="shared" si="1"/>
        <v>0</v>
      </c>
      <c r="AD16" t="s">
        <v>50</v>
      </c>
    </row>
    <row r="17" spans="1:44" ht="15" customHeight="1" thickBot="1" x14ac:dyDescent="0.4">
      <c r="A17" s="120"/>
      <c r="B17" s="132"/>
      <c r="C17" s="123"/>
      <c r="D17" s="125"/>
      <c r="E17" s="61">
        <f t="shared" ref="E17:E80" si="3">E16+1</f>
        <v>3</v>
      </c>
      <c r="F17" s="65" t="s">
        <v>6</v>
      </c>
      <c r="G17" s="41"/>
      <c r="H17" s="42"/>
      <c r="I17" s="43" t="s">
        <v>21</v>
      </c>
      <c r="J17" s="44"/>
      <c r="K17" s="39" t="s">
        <v>42</v>
      </c>
      <c r="L17" s="104"/>
      <c r="M17" s="82"/>
      <c r="N17" s="45"/>
      <c r="S17" s="118"/>
      <c r="T17" s="118"/>
      <c r="U17" s="118"/>
      <c r="V17" s="118"/>
      <c r="W17" s="118"/>
      <c r="X17" s="118"/>
      <c r="Y17" s="118"/>
      <c r="Z17" s="15">
        <f>AA17+AB17</f>
        <v>0</v>
      </c>
      <c r="AA17" s="15">
        <f t="shared" si="0"/>
        <v>0</v>
      </c>
      <c r="AB17" s="15">
        <f t="shared" si="1"/>
        <v>0</v>
      </c>
      <c r="AD17" t="s">
        <v>51</v>
      </c>
    </row>
    <row r="18" spans="1:44" ht="15" customHeight="1" thickTop="1" thickBot="1" x14ac:dyDescent="0.4">
      <c r="A18" s="120"/>
      <c r="B18" s="132"/>
      <c r="C18" s="123"/>
      <c r="D18" s="125"/>
      <c r="E18" s="61">
        <f t="shared" si="3"/>
        <v>4</v>
      </c>
      <c r="F18" s="65" t="s">
        <v>7</v>
      </c>
      <c r="G18" s="41"/>
      <c r="H18" s="42"/>
      <c r="I18" s="43" t="s">
        <v>21</v>
      </c>
      <c r="J18" s="44"/>
      <c r="K18" s="39" t="s">
        <v>42</v>
      </c>
      <c r="L18" s="104"/>
      <c r="M18" s="82"/>
      <c r="N18" s="45"/>
      <c r="S18" s="118"/>
      <c r="T18" s="118"/>
      <c r="U18" s="118"/>
      <c r="V18" s="118"/>
      <c r="W18" s="118"/>
      <c r="X18" s="118"/>
      <c r="Y18" s="118"/>
      <c r="Z18" s="15">
        <f t="shared" si="2"/>
        <v>0</v>
      </c>
      <c r="AA18" s="15">
        <f t="shared" si="0"/>
        <v>0</v>
      </c>
      <c r="AB18" s="15">
        <f t="shared" si="1"/>
        <v>0</v>
      </c>
      <c r="AD18" t="s">
        <v>49</v>
      </c>
      <c r="AP18" s="16"/>
      <c r="AQ18" s="16"/>
      <c r="AR18" s="16"/>
    </row>
    <row r="19" spans="1:44" ht="15" customHeight="1" thickBot="1" x14ac:dyDescent="0.4">
      <c r="A19" s="120"/>
      <c r="B19" s="132"/>
      <c r="C19" s="123"/>
      <c r="D19" s="125"/>
      <c r="E19" s="85">
        <f t="shared" si="3"/>
        <v>5</v>
      </c>
      <c r="F19" s="86" t="s">
        <v>8</v>
      </c>
      <c r="G19" s="87"/>
      <c r="H19" s="88"/>
      <c r="I19" s="89" t="s">
        <v>21</v>
      </c>
      <c r="J19" s="90"/>
      <c r="K19" s="91" t="s">
        <v>42</v>
      </c>
      <c r="L19" s="104"/>
      <c r="M19" s="82"/>
      <c r="N19" s="45"/>
      <c r="S19" s="118"/>
      <c r="T19" s="118"/>
      <c r="U19" s="118"/>
      <c r="V19" s="118"/>
      <c r="W19" s="118"/>
      <c r="X19" s="118"/>
      <c r="Y19" s="118"/>
      <c r="Z19" s="15">
        <f t="shared" si="2"/>
        <v>0</v>
      </c>
      <c r="AA19" s="15">
        <f t="shared" si="0"/>
        <v>0</v>
      </c>
      <c r="AB19" s="15">
        <f t="shared" si="1"/>
        <v>0</v>
      </c>
      <c r="AD19" t="s">
        <v>32</v>
      </c>
      <c r="AP19" s="17"/>
      <c r="AQ19" s="17"/>
    </row>
    <row r="20" spans="1:44" ht="15" customHeight="1" thickBot="1" x14ac:dyDescent="0.4">
      <c r="A20" s="120"/>
      <c r="B20" s="132"/>
      <c r="C20" s="123"/>
      <c r="D20" s="125"/>
      <c r="E20" s="61">
        <f t="shared" si="3"/>
        <v>6</v>
      </c>
      <c r="F20" s="65" t="s">
        <v>9</v>
      </c>
      <c r="G20" s="41" t="s">
        <v>3</v>
      </c>
      <c r="H20" s="42"/>
      <c r="I20" s="43" t="s">
        <v>21</v>
      </c>
      <c r="J20" s="44"/>
      <c r="K20" s="39" t="s">
        <v>42</v>
      </c>
      <c r="L20" s="104"/>
      <c r="M20" s="82"/>
      <c r="N20" s="45"/>
      <c r="S20" s="118"/>
      <c r="T20" s="118"/>
      <c r="U20" s="118"/>
      <c r="V20" s="118"/>
      <c r="W20" s="118"/>
      <c r="X20" s="118"/>
      <c r="Y20" s="118"/>
      <c r="Z20" s="15">
        <f t="shared" si="2"/>
        <v>0</v>
      </c>
      <c r="AA20" s="15">
        <f t="shared" si="0"/>
        <v>0</v>
      </c>
      <c r="AB20" s="15">
        <f t="shared" si="1"/>
        <v>0</v>
      </c>
      <c r="AD20" t="s">
        <v>34</v>
      </c>
      <c r="AM20" s="4"/>
    </row>
    <row r="21" spans="1:44" ht="15" customHeight="1" thickBot="1" x14ac:dyDescent="0.4">
      <c r="A21" s="120"/>
      <c r="B21" s="132"/>
      <c r="C21" s="128"/>
      <c r="D21" s="125"/>
      <c r="E21" s="62">
        <f t="shared" si="3"/>
        <v>7</v>
      </c>
      <c r="F21" s="66" t="s">
        <v>1</v>
      </c>
      <c r="G21" s="46" t="s">
        <v>3</v>
      </c>
      <c r="H21" s="47"/>
      <c r="I21" s="48" t="s">
        <v>21</v>
      </c>
      <c r="J21" s="49"/>
      <c r="K21" s="39" t="s">
        <v>42</v>
      </c>
      <c r="L21" s="104"/>
      <c r="M21" s="82"/>
      <c r="N21" s="45"/>
      <c r="S21" s="118"/>
      <c r="T21" s="118"/>
      <c r="U21" s="118"/>
      <c r="V21" s="118"/>
      <c r="W21" s="118"/>
      <c r="X21" s="118"/>
      <c r="Y21" s="118"/>
      <c r="Z21" s="15">
        <f t="shared" si="2"/>
        <v>0</v>
      </c>
      <c r="AA21" s="15">
        <f t="shared" si="0"/>
        <v>0</v>
      </c>
      <c r="AB21" s="15">
        <f t="shared" si="1"/>
        <v>0</v>
      </c>
      <c r="AM21" s="4"/>
    </row>
    <row r="22" spans="1:44" ht="15" customHeight="1" thickBot="1" x14ac:dyDescent="0.4">
      <c r="A22" s="120"/>
      <c r="B22" s="132"/>
      <c r="C22" s="122" t="str">
        <f t="shared" ref="C22" si="4">CONCATENATE("SEMANA ",D23)</f>
        <v>SEMANA 2</v>
      </c>
      <c r="D22" s="126"/>
      <c r="E22" s="60">
        <f t="shared" si="3"/>
        <v>8</v>
      </c>
      <c r="F22" s="55" t="s">
        <v>4</v>
      </c>
      <c r="G22" s="35"/>
      <c r="H22" s="36"/>
      <c r="I22" s="37" t="s">
        <v>21</v>
      </c>
      <c r="J22" s="38"/>
      <c r="K22" s="39" t="s">
        <v>42</v>
      </c>
      <c r="L22" s="104">
        <f t="shared" ref="L22" si="5">COUNTIF(K22:K28,"SI")</f>
        <v>0</v>
      </c>
      <c r="M22" s="82"/>
      <c r="N22" s="45"/>
      <c r="S22" s="118">
        <f>COUNTIF(G22:G28,"")</f>
        <v>5</v>
      </c>
      <c r="T22" s="118">
        <f t="shared" ref="T22" si="6">S22*7</f>
        <v>35</v>
      </c>
      <c r="U22" s="118">
        <f t="shared" ref="U22" si="7">$U$11*S22</f>
        <v>42</v>
      </c>
      <c r="V22" s="118">
        <f t="shared" ref="V22" si="8">U22-INT(U22)</f>
        <v>0</v>
      </c>
      <c r="W22" s="118">
        <f t="shared" ref="W22" si="9">SUM(Z22:Z28)</f>
        <v>0</v>
      </c>
      <c r="X22" s="118">
        <f t="shared" ref="X22" si="10">W22-INT(W22)</f>
        <v>0</v>
      </c>
      <c r="Y22" s="118" t="str">
        <f t="shared" ref="Y22" si="11">IF(W22&lt;U22,IF(W22&gt;T22,"SI","NO"),"NO")</f>
        <v>NO</v>
      </c>
      <c r="Z22" s="15">
        <f t="shared" si="2"/>
        <v>0</v>
      </c>
      <c r="AA22" s="15">
        <f t="shared" si="0"/>
        <v>0</v>
      </c>
      <c r="AB22" s="15">
        <f t="shared" si="1"/>
        <v>0</v>
      </c>
      <c r="AI22" s="4"/>
      <c r="AJ22" s="4"/>
      <c r="AK22" s="4"/>
      <c r="AL22" s="4"/>
      <c r="AM22" s="4"/>
    </row>
    <row r="23" spans="1:44" ht="15" customHeight="1" thickBot="1" x14ac:dyDescent="0.4">
      <c r="A23" s="120"/>
      <c r="B23" s="132"/>
      <c r="C23" s="123"/>
      <c r="D23" s="125">
        <f>D16+1</f>
        <v>2</v>
      </c>
      <c r="E23" s="61">
        <f t="shared" si="3"/>
        <v>9</v>
      </c>
      <c r="F23" s="65" t="s">
        <v>5</v>
      </c>
      <c r="G23" s="41"/>
      <c r="H23" s="42"/>
      <c r="I23" s="43" t="s">
        <v>21</v>
      </c>
      <c r="J23" s="44"/>
      <c r="K23" s="39" t="s">
        <v>42</v>
      </c>
      <c r="L23" s="104" t="str">
        <f t="shared" ref="L23" si="12">IF(W23=0,"",CONCATENATE(INT(W23)," horas y ",INT(X23*60)," minutos"))</f>
        <v/>
      </c>
      <c r="M23" s="82"/>
      <c r="N23" s="45"/>
      <c r="S23" s="118"/>
      <c r="T23" s="118"/>
      <c r="U23" s="118"/>
      <c r="V23" s="118"/>
      <c r="W23" s="118"/>
      <c r="X23" s="118"/>
      <c r="Y23" s="118"/>
      <c r="Z23" s="15">
        <f t="shared" si="2"/>
        <v>0</v>
      </c>
      <c r="AA23" s="15">
        <f t="shared" si="0"/>
        <v>0</v>
      </c>
      <c r="AB23" s="15">
        <f t="shared" si="1"/>
        <v>0</v>
      </c>
      <c r="AI23" s="4"/>
      <c r="AJ23" s="4"/>
      <c r="AK23" s="4"/>
      <c r="AL23" s="4"/>
      <c r="AM23" s="4"/>
    </row>
    <row r="24" spans="1:44" ht="15" customHeight="1" thickBot="1" x14ac:dyDescent="0.4">
      <c r="A24" s="120"/>
      <c r="B24" s="132"/>
      <c r="C24" s="123"/>
      <c r="D24" s="125"/>
      <c r="E24" s="61">
        <f t="shared" si="3"/>
        <v>10</v>
      </c>
      <c r="F24" s="65" t="s">
        <v>6</v>
      </c>
      <c r="G24" s="41"/>
      <c r="H24" s="42"/>
      <c r="I24" s="43" t="s">
        <v>21</v>
      </c>
      <c r="J24" s="44"/>
      <c r="K24" s="39" t="s">
        <v>42</v>
      </c>
      <c r="L24" s="104"/>
      <c r="M24" s="82"/>
      <c r="N24" s="45"/>
      <c r="S24" s="118"/>
      <c r="T24" s="118"/>
      <c r="U24" s="118"/>
      <c r="V24" s="118"/>
      <c r="W24" s="118"/>
      <c r="X24" s="118"/>
      <c r="Y24" s="118"/>
      <c r="Z24" s="15">
        <f t="shared" si="2"/>
        <v>0</v>
      </c>
      <c r="AA24" s="15">
        <f t="shared" si="0"/>
        <v>0</v>
      </c>
      <c r="AB24" s="15">
        <f t="shared" si="1"/>
        <v>0</v>
      </c>
      <c r="AI24" s="4"/>
      <c r="AJ24" s="4"/>
      <c r="AK24" s="4"/>
      <c r="AL24" s="4"/>
      <c r="AM24" s="4"/>
    </row>
    <row r="25" spans="1:44" ht="15" customHeight="1" thickBot="1" x14ac:dyDescent="0.4">
      <c r="A25" s="120"/>
      <c r="B25" s="132"/>
      <c r="C25" s="123"/>
      <c r="D25" s="125"/>
      <c r="E25" s="61">
        <f t="shared" si="3"/>
        <v>11</v>
      </c>
      <c r="F25" s="65" t="s">
        <v>7</v>
      </c>
      <c r="G25" s="41"/>
      <c r="H25" s="42"/>
      <c r="I25" s="43" t="s">
        <v>21</v>
      </c>
      <c r="J25" s="44"/>
      <c r="K25" s="39" t="s">
        <v>42</v>
      </c>
      <c r="L25" s="104"/>
      <c r="M25" s="82"/>
      <c r="N25" s="45"/>
      <c r="S25" s="118"/>
      <c r="T25" s="118"/>
      <c r="U25" s="118"/>
      <c r="V25" s="118"/>
      <c r="W25" s="118"/>
      <c r="X25" s="118"/>
      <c r="Y25" s="118"/>
      <c r="Z25" s="15">
        <f t="shared" si="2"/>
        <v>0</v>
      </c>
      <c r="AA25" s="15">
        <f t="shared" si="0"/>
        <v>0</v>
      </c>
      <c r="AB25" s="15">
        <f t="shared" si="1"/>
        <v>0</v>
      </c>
      <c r="AI25" s="4"/>
      <c r="AJ25" s="4"/>
      <c r="AK25" s="4"/>
      <c r="AL25" s="4"/>
      <c r="AM25" s="4"/>
    </row>
    <row r="26" spans="1:44" ht="15" customHeight="1" thickBot="1" x14ac:dyDescent="0.4">
      <c r="A26" s="120"/>
      <c r="B26" s="132"/>
      <c r="C26" s="123"/>
      <c r="D26" s="125"/>
      <c r="E26" s="85">
        <f t="shared" si="3"/>
        <v>12</v>
      </c>
      <c r="F26" s="86" t="s">
        <v>8</v>
      </c>
      <c r="G26" s="87"/>
      <c r="H26" s="88"/>
      <c r="I26" s="89" t="s">
        <v>21</v>
      </c>
      <c r="J26" s="90"/>
      <c r="K26" s="91" t="s">
        <v>42</v>
      </c>
      <c r="L26" s="104"/>
      <c r="M26" s="82"/>
      <c r="N26" s="45"/>
      <c r="S26" s="118"/>
      <c r="T26" s="118"/>
      <c r="U26" s="118"/>
      <c r="V26" s="118"/>
      <c r="W26" s="118"/>
      <c r="X26" s="118"/>
      <c r="Y26" s="118"/>
      <c r="Z26" s="15">
        <f t="shared" si="2"/>
        <v>0</v>
      </c>
      <c r="AA26" s="15">
        <f t="shared" si="0"/>
        <v>0</v>
      </c>
      <c r="AB26" s="15">
        <f t="shared" si="1"/>
        <v>0</v>
      </c>
      <c r="AI26" s="4"/>
      <c r="AJ26" s="4"/>
      <c r="AK26" s="4"/>
      <c r="AL26" s="4"/>
      <c r="AM26" s="4"/>
    </row>
    <row r="27" spans="1:44" ht="15" customHeight="1" thickBot="1" x14ac:dyDescent="0.4">
      <c r="A27" s="120"/>
      <c r="B27" s="132"/>
      <c r="C27" s="123"/>
      <c r="D27" s="125"/>
      <c r="E27" s="61">
        <f t="shared" si="3"/>
        <v>13</v>
      </c>
      <c r="F27" s="65" t="s">
        <v>9</v>
      </c>
      <c r="G27" s="41" t="s">
        <v>3</v>
      </c>
      <c r="H27" s="42"/>
      <c r="I27" s="43" t="s">
        <v>21</v>
      </c>
      <c r="J27" s="44"/>
      <c r="K27" s="39" t="s">
        <v>42</v>
      </c>
      <c r="L27" s="104"/>
      <c r="M27" s="82"/>
      <c r="N27" s="45"/>
      <c r="S27" s="118"/>
      <c r="T27" s="118"/>
      <c r="U27" s="118"/>
      <c r="V27" s="118"/>
      <c r="W27" s="118"/>
      <c r="X27" s="118"/>
      <c r="Y27" s="118"/>
      <c r="Z27" s="15">
        <f t="shared" si="2"/>
        <v>0</v>
      </c>
      <c r="AA27" s="15">
        <f t="shared" si="0"/>
        <v>0</v>
      </c>
      <c r="AB27" s="15">
        <f t="shared" si="1"/>
        <v>0</v>
      </c>
      <c r="AK27" s="6">
        <f>COUNTIF(G15:G379,AD20)</f>
        <v>0</v>
      </c>
      <c r="AL27" s="141"/>
      <c r="AM27" s="141"/>
    </row>
    <row r="28" spans="1:44" ht="15" customHeight="1" thickBot="1" x14ac:dyDescent="0.4">
      <c r="A28" s="120"/>
      <c r="B28" s="132"/>
      <c r="C28" s="123"/>
      <c r="D28" s="125"/>
      <c r="E28" s="62">
        <f t="shared" si="3"/>
        <v>14</v>
      </c>
      <c r="F28" s="66" t="s">
        <v>1</v>
      </c>
      <c r="G28" s="46" t="s">
        <v>3</v>
      </c>
      <c r="H28" s="47"/>
      <c r="I28" s="48" t="s">
        <v>21</v>
      </c>
      <c r="J28" s="49"/>
      <c r="K28" s="39" t="s">
        <v>42</v>
      </c>
      <c r="L28" s="104"/>
      <c r="M28" s="82"/>
      <c r="N28" s="45"/>
      <c r="S28" s="118"/>
      <c r="T28" s="118"/>
      <c r="U28" s="118"/>
      <c r="V28" s="118"/>
      <c r="W28" s="118"/>
      <c r="X28" s="118"/>
      <c r="Y28" s="118"/>
      <c r="Z28" s="15">
        <f t="shared" si="2"/>
        <v>0</v>
      </c>
      <c r="AA28" s="15">
        <f t="shared" si="0"/>
        <v>0</v>
      </c>
      <c r="AB28" s="15">
        <f t="shared" si="1"/>
        <v>0</v>
      </c>
    </row>
    <row r="29" spans="1:44" ht="15" customHeight="1" thickBot="1" x14ac:dyDescent="0.4">
      <c r="A29" s="120"/>
      <c r="B29" s="132"/>
      <c r="C29" s="122" t="str">
        <f t="shared" ref="C29" si="13">CONCATENATE("SEMANA ",D30)</f>
        <v>SEMANA 3</v>
      </c>
      <c r="D29" s="126"/>
      <c r="E29" s="60">
        <f t="shared" si="3"/>
        <v>15</v>
      </c>
      <c r="F29" s="55" t="s">
        <v>4</v>
      </c>
      <c r="G29" s="35"/>
      <c r="H29" s="36"/>
      <c r="I29" s="37" t="s">
        <v>21</v>
      </c>
      <c r="J29" s="38"/>
      <c r="K29" s="39" t="s">
        <v>42</v>
      </c>
      <c r="L29" s="104">
        <f t="shared" ref="L29" si="14">COUNTIF(K29:K35,"SI")</f>
        <v>0</v>
      </c>
      <c r="M29" s="82"/>
      <c r="N29" s="45"/>
      <c r="S29" s="118">
        <f>COUNTIF(G29:G35,"")</f>
        <v>5</v>
      </c>
      <c r="T29" s="118">
        <f t="shared" ref="T29" si="15">S29*7</f>
        <v>35</v>
      </c>
      <c r="U29" s="118">
        <f t="shared" ref="U29" si="16">$U$11*S29</f>
        <v>42</v>
      </c>
      <c r="V29" s="118">
        <f t="shared" ref="V29" si="17">U29-INT(U29)</f>
        <v>0</v>
      </c>
      <c r="W29" s="118">
        <f t="shared" ref="W29" si="18">SUM(Z29:Z35)</f>
        <v>0</v>
      </c>
      <c r="X29" s="118">
        <f t="shared" ref="X29" si="19">W29-INT(W29)</f>
        <v>0</v>
      </c>
      <c r="Y29" s="118" t="str">
        <f t="shared" ref="Y29" si="20">IF(W29&lt;U29,IF(W29&gt;T29,"SI","NO"),"NO")</f>
        <v>NO</v>
      </c>
      <c r="Z29" s="15">
        <f t="shared" si="2"/>
        <v>0</v>
      </c>
      <c r="AA29" s="15">
        <f t="shared" si="0"/>
        <v>0</v>
      </c>
      <c r="AB29" s="15">
        <f t="shared" si="1"/>
        <v>0</v>
      </c>
    </row>
    <row r="30" spans="1:44" ht="15" customHeight="1" thickBot="1" x14ac:dyDescent="0.4">
      <c r="A30" s="120"/>
      <c r="B30" s="132"/>
      <c r="C30" s="123"/>
      <c r="D30" s="125">
        <f t="shared" ref="D30" si="21">D23+1</f>
        <v>3</v>
      </c>
      <c r="E30" s="61">
        <f t="shared" si="3"/>
        <v>16</v>
      </c>
      <c r="F30" s="65" t="s">
        <v>5</v>
      </c>
      <c r="G30" s="41"/>
      <c r="H30" s="42"/>
      <c r="I30" s="43" t="s">
        <v>21</v>
      </c>
      <c r="J30" s="44"/>
      <c r="K30" s="39" t="s">
        <v>42</v>
      </c>
      <c r="L30" s="104" t="str">
        <f t="shared" ref="L30:L93" si="22">IF(W30=0,"",CONCATENATE(INT(W30)," horas y ",INT(X30*60)," minutos"))</f>
        <v/>
      </c>
      <c r="M30" s="82"/>
      <c r="N30" s="45"/>
      <c r="S30" s="118"/>
      <c r="T30" s="118"/>
      <c r="U30" s="118"/>
      <c r="V30" s="118"/>
      <c r="W30" s="118"/>
      <c r="X30" s="118"/>
      <c r="Y30" s="118"/>
      <c r="Z30" s="15">
        <f t="shared" si="2"/>
        <v>0</v>
      </c>
      <c r="AA30" s="15">
        <f t="shared" si="0"/>
        <v>0</v>
      </c>
      <c r="AB30" s="15">
        <f t="shared" si="1"/>
        <v>0</v>
      </c>
    </row>
    <row r="31" spans="1:44" ht="15" customHeight="1" thickBot="1" x14ac:dyDescent="0.4">
      <c r="A31" s="120"/>
      <c r="B31" s="132"/>
      <c r="C31" s="123"/>
      <c r="D31" s="125"/>
      <c r="E31" s="61">
        <f t="shared" si="3"/>
        <v>17</v>
      </c>
      <c r="F31" s="65" t="s">
        <v>6</v>
      </c>
      <c r="G31" s="41"/>
      <c r="H31" s="42"/>
      <c r="I31" s="43" t="s">
        <v>21</v>
      </c>
      <c r="J31" s="44"/>
      <c r="K31" s="39" t="s">
        <v>42</v>
      </c>
      <c r="L31" s="104"/>
      <c r="M31" s="82"/>
      <c r="N31" s="45"/>
      <c r="S31" s="118"/>
      <c r="T31" s="118"/>
      <c r="U31" s="118"/>
      <c r="V31" s="118"/>
      <c r="W31" s="118"/>
      <c r="X31" s="118"/>
      <c r="Y31" s="118"/>
      <c r="Z31" s="15">
        <f t="shared" si="2"/>
        <v>0</v>
      </c>
      <c r="AA31" s="15">
        <f t="shared" si="0"/>
        <v>0</v>
      </c>
      <c r="AB31" s="15">
        <f t="shared" si="1"/>
        <v>0</v>
      </c>
    </row>
    <row r="32" spans="1:44" ht="15" customHeight="1" thickBot="1" x14ac:dyDescent="0.4">
      <c r="A32" s="120"/>
      <c r="B32" s="132"/>
      <c r="C32" s="123"/>
      <c r="D32" s="125"/>
      <c r="E32" s="61">
        <f t="shared" si="3"/>
        <v>18</v>
      </c>
      <c r="F32" s="65" t="s">
        <v>7</v>
      </c>
      <c r="G32" s="41"/>
      <c r="H32" s="42"/>
      <c r="I32" s="43" t="s">
        <v>21</v>
      </c>
      <c r="J32" s="44"/>
      <c r="K32" s="39" t="s">
        <v>42</v>
      </c>
      <c r="L32" s="104"/>
      <c r="M32" s="82"/>
      <c r="N32" s="45"/>
      <c r="S32" s="118"/>
      <c r="T32" s="118"/>
      <c r="U32" s="118"/>
      <c r="V32" s="118"/>
      <c r="W32" s="118"/>
      <c r="X32" s="118"/>
      <c r="Y32" s="118"/>
      <c r="Z32" s="15">
        <f t="shared" si="2"/>
        <v>0</v>
      </c>
      <c r="AA32" s="15">
        <f t="shared" si="0"/>
        <v>0</v>
      </c>
      <c r="AB32" s="15">
        <f t="shared" si="1"/>
        <v>0</v>
      </c>
    </row>
    <row r="33" spans="1:28" ht="15" customHeight="1" thickBot="1" x14ac:dyDescent="0.4">
      <c r="A33" s="120"/>
      <c r="B33" s="132"/>
      <c r="C33" s="123"/>
      <c r="D33" s="125"/>
      <c r="E33" s="85">
        <f t="shared" si="3"/>
        <v>19</v>
      </c>
      <c r="F33" s="86" t="s">
        <v>8</v>
      </c>
      <c r="G33" s="87"/>
      <c r="H33" s="88"/>
      <c r="I33" s="89" t="s">
        <v>21</v>
      </c>
      <c r="J33" s="90"/>
      <c r="K33" s="91" t="s">
        <v>42</v>
      </c>
      <c r="L33" s="104"/>
      <c r="M33" s="82"/>
      <c r="N33" s="45"/>
      <c r="S33" s="118"/>
      <c r="T33" s="118"/>
      <c r="U33" s="118"/>
      <c r="V33" s="118"/>
      <c r="W33" s="118"/>
      <c r="X33" s="118"/>
      <c r="Y33" s="118"/>
      <c r="Z33" s="15">
        <f t="shared" si="2"/>
        <v>0</v>
      </c>
      <c r="AA33" s="15">
        <f t="shared" si="0"/>
        <v>0</v>
      </c>
      <c r="AB33" s="15">
        <f t="shared" si="1"/>
        <v>0</v>
      </c>
    </row>
    <row r="34" spans="1:28" ht="15" customHeight="1" thickBot="1" x14ac:dyDescent="0.4">
      <c r="A34" s="120"/>
      <c r="B34" s="132"/>
      <c r="C34" s="123"/>
      <c r="D34" s="125"/>
      <c r="E34" s="61">
        <f t="shared" si="3"/>
        <v>20</v>
      </c>
      <c r="F34" s="65" t="s">
        <v>9</v>
      </c>
      <c r="G34" s="41" t="s">
        <v>3</v>
      </c>
      <c r="H34" s="42"/>
      <c r="I34" s="43" t="s">
        <v>21</v>
      </c>
      <c r="J34" s="44"/>
      <c r="K34" s="39" t="s">
        <v>42</v>
      </c>
      <c r="L34" s="104"/>
      <c r="M34" s="82"/>
      <c r="N34" s="45"/>
      <c r="S34" s="118"/>
      <c r="T34" s="118"/>
      <c r="U34" s="118"/>
      <c r="V34" s="118"/>
      <c r="W34" s="118"/>
      <c r="X34" s="118"/>
      <c r="Y34" s="118"/>
      <c r="Z34" s="15">
        <f t="shared" si="2"/>
        <v>0</v>
      </c>
      <c r="AA34" s="15">
        <f t="shared" si="0"/>
        <v>0</v>
      </c>
      <c r="AB34" s="15">
        <f t="shared" si="1"/>
        <v>0</v>
      </c>
    </row>
    <row r="35" spans="1:28" ht="15" customHeight="1" thickBot="1" x14ac:dyDescent="0.4">
      <c r="A35" s="120"/>
      <c r="B35" s="132"/>
      <c r="C35" s="123"/>
      <c r="D35" s="125"/>
      <c r="E35" s="62">
        <f t="shared" si="3"/>
        <v>21</v>
      </c>
      <c r="F35" s="66" t="s">
        <v>1</v>
      </c>
      <c r="G35" s="46" t="s">
        <v>3</v>
      </c>
      <c r="H35" s="47"/>
      <c r="I35" s="48" t="s">
        <v>21</v>
      </c>
      <c r="J35" s="49"/>
      <c r="K35" s="39" t="s">
        <v>42</v>
      </c>
      <c r="L35" s="104"/>
      <c r="M35" s="82"/>
      <c r="N35" s="45"/>
      <c r="S35" s="118"/>
      <c r="T35" s="118"/>
      <c r="U35" s="118"/>
      <c r="V35" s="118"/>
      <c r="W35" s="118"/>
      <c r="X35" s="118"/>
      <c r="Y35" s="118"/>
      <c r="Z35" s="15">
        <f t="shared" si="2"/>
        <v>0</v>
      </c>
      <c r="AA35" s="15">
        <f t="shared" si="0"/>
        <v>0</v>
      </c>
      <c r="AB35" s="15">
        <f t="shared" si="1"/>
        <v>0</v>
      </c>
    </row>
    <row r="36" spans="1:28" ht="15" customHeight="1" thickBot="1" x14ac:dyDescent="0.4">
      <c r="A36" s="120"/>
      <c r="B36" s="132"/>
      <c r="C36" s="122" t="str">
        <f t="shared" ref="C36" si="23">CONCATENATE("SEMANA ",D37)</f>
        <v>SEMANA 4</v>
      </c>
      <c r="D36" s="126"/>
      <c r="E36" s="60">
        <f t="shared" si="3"/>
        <v>22</v>
      </c>
      <c r="F36" s="55" t="s">
        <v>4</v>
      </c>
      <c r="G36" s="35"/>
      <c r="H36" s="36"/>
      <c r="I36" s="37" t="s">
        <v>21</v>
      </c>
      <c r="J36" s="38"/>
      <c r="K36" s="39" t="s">
        <v>42</v>
      </c>
      <c r="L36" s="104">
        <f t="shared" ref="L36:L99" si="24">COUNTIF(K36:K42,"SI")</f>
        <v>0</v>
      </c>
      <c r="M36" s="82"/>
      <c r="N36" s="45"/>
      <c r="S36" s="118">
        <f>COUNTIF(G36:G42,"")</f>
        <v>5</v>
      </c>
      <c r="T36" s="118">
        <f t="shared" ref="T36" si="25">S36*7</f>
        <v>35</v>
      </c>
      <c r="U36" s="118">
        <f t="shared" ref="U36" si="26">$U$11*S36</f>
        <v>42</v>
      </c>
      <c r="V36" s="118">
        <f t="shared" ref="V36" si="27">U36-INT(U36)</f>
        <v>0</v>
      </c>
      <c r="W36" s="118">
        <f t="shared" ref="W36" si="28">SUM(Z36:Z42)</f>
        <v>0</v>
      </c>
      <c r="X36" s="118">
        <f t="shared" ref="X36" si="29">W36-INT(W36)</f>
        <v>0</v>
      </c>
      <c r="Y36" s="118" t="str">
        <f t="shared" ref="Y36" si="30">IF(W36&lt;U36,IF(W36&gt;T36,"SI","NO"),"NO")</f>
        <v>NO</v>
      </c>
      <c r="Z36" s="15">
        <f t="shared" si="2"/>
        <v>0</v>
      </c>
      <c r="AA36" s="15">
        <f t="shared" si="0"/>
        <v>0</v>
      </c>
      <c r="AB36" s="15">
        <f t="shared" si="1"/>
        <v>0</v>
      </c>
    </row>
    <row r="37" spans="1:28" ht="15" customHeight="1" thickBot="1" x14ac:dyDescent="0.4">
      <c r="A37" s="120"/>
      <c r="B37" s="132"/>
      <c r="C37" s="123"/>
      <c r="D37" s="125">
        <f t="shared" ref="D37" si="31">D30+1</f>
        <v>4</v>
      </c>
      <c r="E37" s="61">
        <f t="shared" si="3"/>
        <v>23</v>
      </c>
      <c r="F37" s="65" t="s">
        <v>5</v>
      </c>
      <c r="G37" s="41"/>
      <c r="H37" s="42"/>
      <c r="I37" s="43" t="s">
        <v>21</v>
      </c>
      <c r="J37" s="44"/>
      <c r="K37" s="39" t="s">
        <v>42</v>
      </c>
      <c r="L37" s="104" t="str">
        <f t="shared" si="22"/>
        <v/>
      </c>
      <c r="M37" s="82"/>
      <c r="N37" s="45"/>
      <c r="S37" s="118"/>
      <c r="T37" s="118"/>
      <c r="U37" s="118"/>
      <c r="V37" s="118"/>
      <c r="W37" s="118"/>
      <c r="X37" s="118"/>
      <c r="Y37" s="118"/>
      <c r="Z37" s="15">
        <f t="shared" si="2"/>
        <v>0</v>
      </c>
      <c r="AA37" s="15">
        <f t="shared" si="0"/>
        <v>0</v>
      </c>
      <c r="AB37" s="15">
        <f t="shared" si="1"/>
        <v>0</v>
      </c>
    </row>
    <row r="38" spans="1:28" ht="15" customHeight="1" thickBot="1" x14ac:dyDescent="0.4">
      <c r="A38" s="120"/>
      <c r="B38" s="132"/>
      <c r="C38" s="123"/>
      <c r="D38" s="125"/>
      <c r="E38" s="61">
        <f t="shared" si="3"/>
        <v>24</v>
      </c>
      <c r="F38" s="65" t="s">
        <v>6</v>
      </c>
      <c r="G38" s="41"/>
      <c r="H38" s="42"/>
      <c r="I38" s="43" t="s">
        <v>21</v>
      </c>
      <c r="J38" s="44"/>
      <c r="K38" s="39" t="s">
        <v>42</v>
      </c>
      <c r="L38" s="104"/>
      <c r="M38" s="82"/>
      <c r="N38" s="45"/>
      <c r="S38" s="118"/>
      <c r="T38" s="118"/>
      <c r="U38" s="118"/>
      <c r="V38" s="118"/>
      <c r="W38" s="118"/>
      <c r="X38" s="118"/>
      <c r="Y38" s="118"/>
      <c r="Z38" s="15">
        <f t="shared" si="2"/>
        <v>0</v>
      </c>
      <c r="AA38" s="15">
        <f t="shared" si="0"/>
        <v>0</v>
      </c>
      <c r="AB38" s="15">
        <f t="shared" si="1"/>
        <v>0</v>
      </c>
    </row>
    <row r="39" spans="1:28" ht="15" customHeight="1" thickBot="1" x14ac:dyDescent="0.4">
      <c r="A39" s="120"/>
      <c r="B39" s="132"/>
      <c r="C39" s="123"/>
      <c r="D39" s="125"/>
      <c r="E39" s="61">
        <f t="shared" si="3"/>
        <v>25</v>
      </c>
      <c r="F39" s="65" t="s">
        <v>7</v>
      </c>
      <c r="G39" s="41"/>
      <c r="H39" s="42"/>
      <c r="I39" s="43" t="s">
        <v>21</v>
      </c>
      <c r="J39" s="44"/>
      <c r="K39" s="39" t="s">
        <v>42</v>
      </c>
      <c r="L39" s="104"/>
      <c r="M39" s="82"/>
      <c r="N39" s="45"/>
      <c r="S39" s="118"/>
      <c r="T39" s="118"/>
      <c r="U39" s="118"/>
      <c r="V39" s="118"/>
      <c r="W39" s="118"/>
      <c r="X39" s="118"/>
      <c r="Y39" s="118"/>
      <c r="Z39" s="15">
        <f t="shared" si="2"/>
        <v>0</v>
      </c>
      <c r="AA39" s="15">
        <f t="shared" si="0"/>
        <v>0</v>
      </c>
      <c r="AB39" s="15">
        <f t="shared" si="1"/>
        <v>0</v>
      </c>
    </row>
    <row r="40" spans="1:28" ht="15" customHeight="1" thickBot="1" x14ac:dyDescent="0.4">
      <c r="A40" s="120"/>
      <c r="B40" s="132"/>
      <c r="C40" s="123"/>
      <c r="D40" s="125"/>
      <c r="E40" s="85">
        <f t="shared" si="3"/>
        <v>26</v>
      </c>
      <c r="F40" s="86" t="s">
        <v>8</v>
      </c>
      <c r="G40" s="87"/>
      <c r="H40" s="88"/>
      <c r="I40" s="89" t="s">
        <v>21</v>
      </c>
      <c r="J40" s="90"/>
      <c r="K40" s="91" t="s">
        <v>42</v>
      </c>
      <c r="L40" s="104"/>
      <c r="M40" s="82"/>
      <c r="N40" s="45"/>
      <c r="S40" s="118"/>
      <c r="T40" s="118"/>
      <c r="U40" s="118"/>
      <c r="V40" s="118"/>
      <c r="W40" s="118"/>
      <c r="X40" s="118"/>
      <c r="Y40" s="118"/>
      <c r="Z40" s="15">
        <f t="shared" si="2"/>
        <v>0</v>
      </c>
      <c r="AA40" s="15">
        <f t="shared" si="0"/>
        <v>0</v>
      </c>
      <c r="AB40" s="15">
        <f t="shared" si="1"/>
        <v>0</v>
      </c>
    </row>
    <row r="41" spans="1:28" ht="15" customHeight="1" thickBot="1" x14ac:dyDescent="0.4">
      <c r="A41" s="120"/>
      <c r="B41" s="132"/>
      <c r="C41" s="123"/>
      <c r="D41" s="125"/>
      <c r="E41" s="61">
        <f t="shared" si="3"/>
        <v>27</v>
      </c>
      <c r="F41" s="65" t="s">
        <v>9</v>
      </c>
      <c r="G41" s="41" t="s">
        <v>3</v>
      </c>
      <c r="H41" s="42"/>
      <c r="I41" s="43" t="s">
        <v>21</v>
      </c>
      <c r="J41" s="44"/>
      <c r="K41" s="39" t="s">
        <v>42</v>
      </c>
      <c r="L41" s="104"/>
      <c r="M41" s="82"/>
      <c r="N41" s="45"/>
      <c r="S41" s="118"/>
      <c r="T41" s="118"/>
      <c r="U41" s="118"/>
      <c r="V41" s="118"/>
      <c r="W41" s="118"/>
      <c r="X41" s="118"/>
      <c r="Y41" s="118"/>
      <c r="Z41" s="15">
        <f t="shared" si="2"/>
        <v>0</v>
      </c>
      <c r="AA41" s="15">
        <f t="shared" si="0"/>
        <v>0</v>
      </c>
      <c r="AB41" s="15">
        <f t="shared" si="1"/>
        <v>0</v>
      </c>
    </row>
    <row r="42" spans="1:28" ht="15" customHeight="1" thickBot="1" x14ac:dyDescent="0.4">
      <c r="A42" s="120"/>
      <c r="B42" s="132"/>
      <c r="C42" s="123"/>
      <c r="D42" s="125"/>
      <c r="E42" s="62">
        <f t="shared" si="3"/>
        <v>28</v>
      </c>
      <c r="F42" s="66" t="s">
        <v>1</v>
      </c>
      <c r="G42" s="46" t="s">
        <v>3</v>
      </c>
      <c r="H42" s="47"/>
      <c r="I42" s="48" t="s">
        <v>21</v>
      </c>
      <c r="J42" s="49"/>
      <c r="K42" s="39" t="s">
        <v>42</v>
      </c>
      <c r="L42" s="104"/>
      <c r="M42" s="82"/>
      <c r="N42" s="45"/>
      <c r="S42" s="118"/>
      <c r="T42" s="118"/>
      <c r="U42" s="118"/>
      <c r="V42" s="118"/>
      <c r="W42" s="118"/>
      <c r="X42" s="118"/>
      <c r="Y42" s="118"/>
      <c r="Z42" s="15">
        <f t="shared" si="2"/>
        <v>0</v>
      </c>
      <c r="AA42" s="15">
        <f t="shared" si="0"/>
        <v>0</v>
      </c>
      <c r="AB42" s="15">
        <f t="shared" si="1"/>
        <v>0</v>
      </c>
    </row>
    <row r="43" spans="1:28" ht="15" customHeight="1" thickBot="1" x14ac:dyDescent="0.4">
      <c r="A43" s="120"/>
      <c r="B43" s="132"/>
      <c r="C43" s="122" t="str">
        <f t="shared" ref="C43" si="32">CONCATENATE("SEMANA ",D44)</f>
        <v>SEMANA 5</v>
      </c>
      <c r="D43" s="126"/>
      <c r="E43" s="60">
        <f t="shared" si="3"/>
        <v>29</v>
      </c>
      <c r="F43" s="55" t="s">
        <v>4</v>
      </c>
      <c r="G43" s="35"/>
      <c r="H43" s="36"/>
      <c r="I43" s="37" t="s">
        <v>21</v>
      </c>
      <c r="J43" s="38"/>
      <c r="K43" s="39" t="s">
        <v>42</v>
      </c>
      <c r="L43" s="104">
        <f t="shared" si="24"/>
        <v>0</v>
      </c>
      <c r="M43" s="82"/>
      <c r="N43" s="45"/>
      <c r="S43" s="118">
        <f>COUNTIF(G43:G49,"")</f>
        <v>5</v>
      </c>
      <c r="T43" s="118">
        <f t="shared" ref="T43" si="33">S43*7</f>
        <v>35</v>
      </c>
      <c r="U43" s="118">
        <f t="shared" ref="U43" si="34">$U$11*S43</f>
        <v>42</v>
      </c>
      <c r="V43" s="118">
        <f t="shared" ref="V43" si="35">U43-INT(U43)</f>
        <v>0</v>
      </c>
      <c r="W43" s="118">
        <f t="shared" ref="W43" si="36">SUM(Z43:Z49)</f>
        <v>0</v>
      </c>
      <c r="X43" s="118">
        <f t="shared" ref="X43" si="37">W43-INT(W43)</f>
        <v>0</v>
      </c>
      <c r="Y43" s="118" t="str">
        <f t="shared" ref="Y43" si="38">IF(W43&lt;U43,IF(W43&gt;T43,"SI","NO"),"NO")</f>
        <v>NO</v>
      </c>
      <c r="Z43" s="15">
        <f t="shared" si="2"/>
        <v>0</v>
      </c>
      <c r="AA43" s="15">
        <f t="shared" si="0"/>
        <v>0</v>
      </c>
      <c r="AB43" s="15">
        <f t="shared" si="1"/>
        <v>0</v>
      </c>
    </row>
    <row r="44" spans="1:28" ht="15" customHeight="1" thickBot="1" x14ac:dyDescent="0.4">
      <c r="A44" s="120"/>
      <c r="B44" s="132"/>
      <c r="C44" s="123"/>
      <c r="D44" s="125">
        <f t="shared" ref="D44" si="39">D37+1</f>
        <v>5</v>
      </c>
      <c r="E44" s="61">
        <f t="shared" si="3"/>
        <v>30</v>
      </c>
      <c r="F44" s="65" t="s">
        <v>5</v>
      </c>
      <c r="G44" s="41"/>
      <c r="H44" s="42"/>
      <c r="I44" s="43" t="s">
        <v>21</v>
      </c>
      <c r="J44" s="44"/>
      <c r="K44" s="39" t="s">
        <v>42</v>
      </c>
      <c r="L44" s="104" t="str">
        <f t="shared" si="22"/>
        <v/>
      </c>
      <c r="M44" s="82"/>
      <c r="N44" s="45"/>
      <c r="S44" s="118"/>
      <c r="T44" s="118"/>
      <c r="U44" s="118"/>
      <c r="V44" s="118"/>
      <c r="W44" s="118"/>
      <c r="X44" s="118"/>
      <c r="Y44" s="118"/>
      <c r="Z44" s="15">
        <f t="shared" si="2"/>
        <v>0</v>
      </c>
      <c r="AA44" s="15">
        <f t="shared" si="0"/>
        <v>0</v>
      </c>
      <c r="AB44" s="15">
        <f t="shared" si="1"/>
        <v>0</v>
      </c>
    </row>
    <row r="45" spans="1:28" ht="15" customHeight="1" thickBot="1" x14ac:dyDescent="0.4">
      <c r="A45" s="121"/>
      <c r="B45" s="132"/>
      <c r="C45" s="123"/>
      <c r="D45" s="125"/>
      <c r="E45" s="61">
        <f t="shared" si="3"/>
        <v>31</v>
      </c>
      <c r="F45" s="65" t="s">
        <v>6</v>
      </c>
      <c r="G45" s="41"/>
      <c r="H45" s="42"/>
      <c r="I45" s="43" t="s">
        <v>21</v>
      </c>
      <c r="J45" s="44"/>
      <c r="K45" s="39" t="s">
        <v>42</v>
      </c>
      <c r="L45" s="104"/>
      <c r="M45" s="82"/>
      <c r="N45" s="45"/>
      <c r="S45" s="118"/>
      <c r="T45" s="118"/>
      <c r="U45" s="118"/>
      <c r="V45" s="118"/>
      <c r="W45" s="118"/>
      <c r="X45" s="118"/>
      <c r="Y45" s="118"/>
      <c r="Z45" s="15">
        <f t="shared" si="2"/>
        <v>0</v>
      </c>
      <c r="AA45" s="15">
        <f t="shared" si="0"/>
        <v>0</v>
      </c>
      <c r="AB45" s="15">
        <f t="shared" si="1"/>
        <v>0</v>
      </c>
    </row>
    <row r="46" spans="1:28" ht="15" customHeight="1" thickTop="1" thickBot="1" x14ac:dyDescent="0.4">
      <c r="A46" s="129" t="s">
        <v>10</v>
      </c>
      <c r="B46" s="133">
        <v>2</v>
      </c>
      <c r="C46" s="123"/>
      <c r="D46" s="125"/>
      <c r="E46" s="61">
        <v>1</v>
      </c>
      <c r="F46" s="65" t="s">
        <v>7</v>
      </c>
      <c r="G46" s="41"/>
      <c r="H46" s="42"/>
      <c r="I46" s="43" t="s">
        <v>21</v>
      </c>
      <c r="J46" s="44"/>
      <c r="K46" s="39" t="s">
        <v>42</v>
      </c>
      <c r="L46" s="104"/>
      <c r="M46" s="82"/>
      <c r="N46" s="45"/>
      <c r="S46" s="118"/>
      <c r="T46" s="118"/>
      <c r="U46" s="118"/>
      <c r="V46" s="118"/>
      <c r="W46" s="118"/>
      <c r="X46" s="118"/>
      <c r="Y46" s="118"/>
      <c r="Z46" s="15">
        <f t="shared" si="2"/>
        <v>0</v>
      </c>
      <c r="AA46" s="15">
        <f t="shared" si="0"/>
        <v>0</v>
      </c>
      <c r="AB46" s="15">
        <f t="shared" si="1"/>
        <v>0</v>
      </c>
    </row>
    <row r="47" spans="1:28" ht="15" customHeight="1" thickBot="1" x14ac:dyDescent="0.4">
      <c r="A47" s="130"/>
      <c r="B47" s="133"/>
      <c r="C47" s="123"/>
      <c r="D47" s="125"/>
      <c r="E47" s="85">
        <f t="shared" si="3"/>
        <v>2</v>
      </c>
      <c r="F47" s="86" t="s">
        <v>8</v>
      </c>
      <c r="G47" s="87"/>
      <c r="H47" s="88"/>
      <c r="I47" s="89" t="s">
        <v>21</v>
      </c>
      <c r="J47" s="90"/>
      <c r="K47" s="91" t="s">
        <v>42</v>
      </c>
      <c r="L47" s="104"/>
      <c r="M47" s="82"/>
      <c r="N47" s="45"/>
      <c r="S47" s="118"/>
      <c r="T47" s="118"/>
      <c r="U47" s="118"/>
      <c r="V47" s="118"/>
      <c r="W47" s="118"/>
      <c r="X47" s="118"/>
      <c r="Y47" s="118"/>
      <c r="Z47" s="15">
        <f t="shared" si="2"/>
        <v>0</v>
      </c>
      <c r="AA47" s="15">
        <f t="shared" si="0"/>
        <v>0</v>
      </c>
      <c r="AB47" s="15">
        <f t="shared" si="1"/>
        <v>0</v>
      </c>
    </row>
    <row r="48" spans="1:28" ht="15" customHeight="1" thickBot="1" x14ac:dyDescent="0.4">
      <c r="A48" s="130"/>
      <c r="B48" s="133"/>
      <c r="C48" s="123"/>
      <c r="D48" s="125"/>
      <c r="E48" s="61">
        <f t="shared" si="3"/>
        <v>3</v>
      </c>
      <c r="F48" s="65" t="s">
        <v>9</v>
      </c>
      <c r="G48" s="41" t="s">
        <v>3</v>
      </c>
      <c r="H48" s="42"/>
      <c r="I48" s="43" t="s">
        <v>21</v>
      </c>
      <c r="J48" s="44"/>
      <c r="K48" s="39" t="s">
        <v>42</v>
      </c>
      <c r="L48" s="104"/>
      <c r="M48" s="82"/>
      <c r="N48" s="45"/>
      <c r="S48" s="118"/>
      <c r="T48" s="118"/>
      <c r="U48" s="118"/>
      <c r="V48" s="118"/>
      <c r="W48" s="118"/>
      <c r="X48" s="118"/>
      <c r="Y48" s="118"/>
      <c r="Z48" s="15">
        <f t="shared" si="2"/>
        <v>0</v>
      </c>
      <c r="AA48" s="15">
        <f t="shared" si="0"/>
        <v>0</v>
      </c>
      <c r="AB48" s="15">
        <f t="shared" si="1"/>
        <v>0</v>
      </c>
    </row>
    <row r="49" spans="1:28" ht="15" customHeight="1" thickBot="1" x14ac:dyDescent="0.4">
      <c r="A49" s="130"/>
      <c r="B49" s="133"/>
      <c r="C49" s="123"/>
      <c r="D49" s="125"/>
      <c r="E49" s="62">
        <f t="shared" si="3"/>
        <v>4</v>
      </c>
      <c r="F49" s="66" t="s">
        <v>1</v>
      </c>
      <c r="G49" s="46" t="s">
        <v>3</v>
      </c>
      <c r="H49" s="47"/>
      <c r="I49" s="48" t="s">
        <v>21</v>
      </c>
      <c r="J49" s="49"/>
      <c r="K49" s="39" t="s">
        <v>42</v>
      </c>
      <c r="L49" s="104"/>
      <c r="M49" s="82"/>
      <c r="N49" s="45"/>
      <c r="S49" s="118"/>
      <c r="T49" s="118"/>
      <c r="U49" s="118"/>
      <c r="V49" s="118"/>
      <c r="W49" s="118"/>
      <c r="X49" s="118"/>
      <c r="Y49" s="118"/>
      <c r="Z49" s="15">
        <f t="shared" si="2"/>
        <v>0</v>
      </c>
      <c r="AA49" s="15">
        <f t="shared" si="0"/>
        <v>0</v>
      </c>
      <c r="AB49" s="15">
        <f t="shared" si="1"/>
        <v>0</v>
      </c>
    </row>
    <row r="50" spans="1:28" ht="15" customHeight="1" thickBot="1" x14ac:dyDescent="0.4">
      <c r="A50" s="130"/>
      <c r="B50" s="133"/>
      <c r="C50" s="122" t="str">
        <f t="shared" ref="C50" si="40">CONCATENATE("SEMANA ",D51)</f>
        <v>SEMANA 6</v>
      </c>
      <c r="D50" s="126"/>
      <c r="E50" s="60">
        <f t="shared" si="3"/>
        <v>5</v>
      </c>
      <c r="F50" s="55" t="s">
        <v>4</v>
      </c>
      <c r="G50" s="35"/>
      <c r="H50" s="36"/>
      <c r="I50" s="37" t="s">
        <v>21</v>
      </c>
      <c r="J50" s="38"/>
      <c r="K50" s="39" t="s">
        <v>42</v>
      </c>
      <c r="L50" s="104">
        <f t="shared" si="24"/>
        <v>0</v>
      </c>
      <c r="M50" s="82"/>
      <c r="N50" s="45"/>
      <c r="S50" s="118">
        <f>COUNTIF(G50:G56,"")</f>
        <v>5</v>
      </c>
      <c r="T50" s="118">
        <f t="shared" ref="T50" si="41">S50*7</f>
        <v>35</v>
      </c>
      <c r="U50" s="118">
        <f t="shared" ref="U50" si="42">$U$11*S50</f>
        <v>42</v>
      </c>
      <c r="V50" s="118">
        <f t="shared" ref="V50" si="43">U50-INT(U50)</f>
        <v>0</v>
      </c>
      <c r="W50" s="118">
        <f t="shared" ref="W50" si="44">SUM(Z50:Z56)</f>
        <v>0</v>
      </c>
      <c r="X50" s="118">
        <f t="shared" ref="X50" si="45">W50-INT(W50)</f>
        <v>0</v>
      </c>
      <c r="Y50" s="118" t="str">
        <f t="shared" ref="Y50" si="46">IF(W50&lt;U50,IF(W50&gt;T50,"SI","NO"),"NO")</f>
        <v>NO</v>
      </c>
      <c r="Z50" s="15">
        <f t="shared" si="2"/>
        <v>0</v>
      </c>
      <c r="AA50" s="15">
        <f t="shared" si="0"/>
        <v>0</v>
      </c>
      <c r="AB50" s="15">
        <f t="shared" si="1"/>
        <v>0</v>
      </c>
    </row>
    <row r="51" spans="1:28" ht="15" customHeight="1" thickBot="1" x14ac:dyDescent="0.4">
      <c r="A51" s="130"/>
      <c r="B51" s="133"/>
      <c r="C51" s="123"/>
      <c r="D51" s="125">
        <f t="shared" ref="D51" si="47">D44+1</f>
        <v>6</v>
      </c>
      <c r="E51" s="61">
        <f t="shared" si="3"/>
        <v>6</v>
      </c>
      <c r="F51" s="65" t="s">
        <v>5</v>
      </c>
      <c r="G51" s="41"/>
      <c r="H51" s="42"/>
      <c r="I51" s="43" t="s">
        <v>21</v>
      </c>
      <c r="J51" s="44"/>
      <c r="K51" s="39" t="s">
        <v>42</v>
      </c>
      <c r="L51" s="104" t="str">
        <f t="shared" si="22"/>
        <v/>
      </c>
      <c r="M51" s="82"/>
      <c r="N51" s="45"/>
      <c r="S51" s="118"/>
      <c r="T51" s="118"/>
      <c r="U51" s="118"/>
      <c r="V51" s="118"/>
      <c r="W51" s="118"/>
      <c r="X51" s="118"/>
      <c r="Y51" s="118"/>
      <c r="Z51" s="15">
        <f t="shared" si="2"/>
        <v>0</v>
      </c>
      <c r="AA51" s="15">
        <f t="shared" si="0"/>
        <v>0</v>
      </c>
      <c r="AB51" s="15">
        <f t="shared" si="1"/>
        <v>0</v>
      </c>
    </row>
    <row r="52" spans="1:28" ht="15" customHeight="1" thickBot="1" x14ac:dyDescent="0.4">
      <c r="A52" s="130"/>
      <c r="B52" s="133"/>
      <c r="C52" s="123"/>
      <c r="D52" s="125"/>
      <c r="E52" s="61">
        <f t="shared" si="3"/>
        <v>7</v>
      </c>
      <c r="F52" s="65" t="s">
        <v>6</v>
      </c>
      <c r="G52" s="41"/>
      <c r="H52" s="42"/>
      <c r="I52" s="43" t="s">
        <v>21</v>
      </c>
      <c r="J52" s="44"/>
      <c r="K52" s="39" t="s">
        <v>42</v>
      </c>
      <c r="L52" s="104"/>
      <c r="M52" s="82"/>
      <c r="N52" s="45"/>
      <c r="S52" s="118"/>
      <c r="T52" s="118"/>
      <c r="U52" s="118"/>
      <c r="V52" s="118"/>
      <c r="W52" s="118"/>
      <c r="X52" s="118"/>
      <c r="Y52" s="118"/>
      <c r="Z52" s="15">
        <f t="shared" si="2"/>
        <v>0</v>
      </c>
      <c r="AA52" s="15">
        <f t="shared" si="0"/>
        <v>0</v>
      </c>
      <c r="AB52" s="15">
        <f t="shared" si="1"/>
        <v>0</v>
      </c>
    </row>
    <row r="53" spans="1:28" ht="15" customHeight="1" thickBot="1" x14ac:dyDescent="0.4">
      <c r="A53" s="130"/>
      <c r="B53" s="133"/>
      <c r="C53" s="123"/>
      <c r="D53" s="125"/>
      <c r="E53" s="61">
        <f t="shared" si="3"/>
        <v>8</v>
      </c>
      <c r="F53" s="65" t="s">
        <v>7</v>
      </c>
      <c r="G53" s="41"/>
      <c r="H53" s="42"/>
      <c r="I53" s="43" t="s">
        <v>21</v>
      </c>
      <c r="J53" s="44"/>
      <c r="K53" s="39" t="s">
        <v>42</v>
      </c>
      <c r="L53" s="104"/>
      <c r="M53" s="82"/>
      <c r="N53" s="45"/>
      <c r="S53" s="118"/>
      <c r="T53" s="118"/>
      <c r="U53" s="118"/>
      <c r="V53" s="118"/>
      <c r="W53" s="118"/>
      <c r="X53" s="118"/>
      <c r="Y53" s="118"/>
      <c r="Z53" s="15">
        <f t="shared" si="2"/>
        <v>0</v>
      </c>
      <c r="AA53" s="15">
        <f t="shared" si="0"/>
        <v>0</v>
      </c>
      <c r="AB53" s="15">
        <f t="shared" si="1"/>
        <v>0</v>
      </c>
    </row>
    <row r="54" spans="1:28" ht="15" customHeight="1" thickBot="1" x14ac:dyDescent="0.4">
      <c r="A54" s="130"/>
      <c r="B54" s="133"/>
      <c r="C54" s="123"/>
      <c r="D54" s="125"/>
      <c r="E54" s="85">
        <f t="shared" si="3"/>
        <v>9</v>
      </c>
      <c r="F54" s="86" t="s">
        <v>8</v>
      </c>
      <c r="G54" s="87"/>
      <c r="H54" s="88"/>
      <c r="I54" s="89" t="s">
        <v>21</v>
      </c>
      <c r="J54" s="90"/>
      <c r="K54" s="91" t="s">
        <v>42</v>
      </c>
      <c r="L54" s="104"/>
      <c r="M54" s="82"/>
      <c r="N54" s="45"/>
      <c r="S54" s="118"/>
      <c r="T54" s="118"/>
      <c r="U54" s="118"/>
      <c r="V54" s="118"/>
      <c r="W54" s="118"/>
      <c r="X54" s="118"/>
      <c r="Y54" s="118"/>
      <c r="Z54" s="15">
        <f t="shared" si="2"/>
        <v>0</v>
      </c>
      <c r="AA54" s="15">
        <f t="shared" si="0"/>
        <v>0</v>
      </c>
      <c r="AB54" s="15">
        <f t="shared" si="1"/>
        <v>0</v>
      </c>
    </row>
    <row r="55" spans="1:28" ht="15" customHeight="1" thickBot="1" x14ac:dyDescent="0.4">
      <c r="A55" s="130"/>
      <c r="B55" s="133"/>
      <c r="C55" s="123"/>
      <c r="D55" s="125"/>
      <c r="E55" s="61">
        <f t="shared" si="3"/>
        <v>10</v>
      </c>
      <c r="F55" s="65" t="s">
        <v>9</v>
      </c>
      <c r="G55" s="41" t="s">
        <v>3</v>
      </c>
      <c r="H55" s="42"/>
      <c r="I55" s="43" t="s">
        <v>21</v>
      </c>
      <c r="J55" s="44"/>
      <c r="K55" s="39" t="s">
        <v>42</v>
      </c>
      <c r="L55" s="104"/>
      <c r="M55" s="82"/>
      <c r="N55" s="45"/>
      <c r="S55" s="118"/>
      <c r="T55" s="118"/>
      <c r="U55" s="118"/>
      <c r="V55" s="118"/>
      <c r="W55" s="118"/>
      <c r="X55" s="118"/>
      <c r="Y55" s="118"/>
      <c r="Z55" s="15">
        <f t="shared" si="2"/>
        <v>0</v>
      </c>
      <c r="AA55" s="15">
        <f t="shared" si="0"/>
        <v>0</v>
      </c>
      <c r="AB55" s="15">
        <f t="shared" si="1"/>
        <v>0</v>
      </c>
    </row>
    <row r="56" spans="1:28" ht="15" customHeight="1" thickBot="1" x14ac:dyDescent="0.4">
      <c r="A56" s="130"/>
      <c r="B56" s="133"/>
      <c r="C56" s="123"/>
      <c r="D56" s="125"/>
      <c r="E56" s="62">
        <f t="shared" si="3"/>
        <v>11</v>
      </c>
      <c r="F56" s="66" t="s">
        <v>1</v>
      </c>
      <c r="G56" s="46" t="s">
        <v>3</v>
      </c>
      <c r="H56" s="47"/>
      <c r="I56" s="48" t="s">
        <v>21</v>
      </c>
      <c r="J56" s="49"/>
      <c r="K56" s="39" t="s">
        <v>42</v>
      </c>
      <c r="L56" s="104"/>
      <c r="M56" s="82"/>
      <c r="N56" s="45"/>
      <c r="S56" s="118"/>
      <c r="T56" s="118"/>
      <c r="U56" s="118"/>
      <c r="V56" s="118"/>
      <c r="W56" s="118"/>
      <c r="X56" s="118"/>
      <c r="Y56" s="118"/>
      <c r="Z56" s="15">
        <f t="shared" si="2"/>
        <v>0</v>
      </c>
      <c r="AA56" s="15">
        <f t="shared" si="0"/>
        <v>0</v>
      </c>
      <c r="AB56" s="15">
        <f t="shared" si="1"/>
        <v>0</v>
      </c>
    </row>
    <row r="57" spans="1:28" ht="15" customHeight="1" thickBot="1" x14ac:dyDescent="0.4">
      <c r="A57" s="130"/>
      <c r="B57" s="133"/>
      <c r="C57" s="122" t="str">
        <f t="shared" ref="C57" si="48">CONCATENATE("SEMANA ",D58)</f>
        <v>SEMANA 7</v>
      </c>
      <c r="D57" s="126"/>
      <c r="E57" s="60">
        <f t="shared" si="3"/>
        <v>12</v>
      </c>
      <c r="F57" s="55" t="s">
        <v>4</v>
      </c>
      <c r="G57" s="35"/>
      <c r="H57" s="36"/>
      <c r="I57" s="37" t="s">
        <v>21</v>
      </c>
      <c r="J57" s="38"/>
      <c r="K57" s="39" t="s">
        <v>42</v>
      </c>
      <c r="L57" s="104">
        <f t="shared" si="24"/>
        <v>0</v>
      </c>
      <c r="M57" s="82"/>
      <c r="N57" s="45"/>
      <c r="S57" s="118">
        <f>COUNTIF(G57:G63,"")</f>
        <v>5</v>
      </c>
      <c r="T57" s="118">
        <f t="shared" ref="T57" si="49">S57*7</f>
        <v>35</v>
      </c>
      <c r="U57" s="118">
        <f t="shared" ref="U57" si="50">$U$11*S57</f>
        <v>42</v>
      </c>
      <c r="V57" s="118">
        <f t="shared" ref="V57" si="51">U57-INT(U57)</f>
        <v>0</v>
      </c>
      <c r="W57" s="118">
        <f t="shared" ref="W57" si="52">SUM(Z57:Z63)</f>
        <v>0</v>
      </c>
      <c r="X57" s="118">
        <f t="shared" ref="X57" si="53">W57-INT(W57)</f>
        <v>0</v>
      </c>
      <c r="Y57" s="118" t="str">
        <f t="shared" ref="Y57" si="54">IF(W57&lt;U57,IF(W57&gt;T57,"SI","NO"),"NO")</f>
        <v>NO</v>
      </c>
      <c r="Z57" s="15">
        <f t="shared" si="2"/>
        <v>0</v>
      </c>
      <c r="AA57" s="15">
        <f t="shared" si="0"/>
        <v>0</v>
      </c>
      <c r="AB57" s="15">
        <f t="shared" si="1"/>
        <v>0</v>
      </c>
    </row>
    <row r="58" spans="1:28" ht="15" customHeight="1" thickBot="1" x14ac:dyDescent="0.4">
      <c r="A58" s="130"/>
      <c r="B58" s="133"/>
      <c r="C58" s="123"/>
      <c r="D58" s="125">
        <f t="shared" ref="D58" si="55">D51+1</f>
        <v>7</v>
      </c>
      <c r="E58" s="61">
        <f t="shared" si="3"/>
        <v>13</v>
      </c>
      <c r="F58" s="65" t="s">
        <v>5</v>
      </c>
      <c r="G58" s="41"/>
      <c r="H58" s="42"/>
      <c r="I58" s="43" t="s">
        <v>21</v>
      </c>
      <c r="J58" s="44"/>
      <c r="K58" s="39" t="s">
        <v>42</v>
      </c>
      <c r="L58" s="104" t="str">
        <f t="shared" si="22"/>
        <v/>
      </c>
      <c r="M58" s="82"/>
      <c r="N58" s="45"/>
      <c r="S58" s="118"/>
      <c r="T58" s="118"/>
      <c r="U58" s="118"/>
      <c r="V58" s="118"/>
      <c r="W58" s="118"/>
      <c r="X58" s="118"/>
      <c r="Y58" s="118"/>
      <c r="Z58" s="15">
        <f t="shared" si="2"/>
        <v>0</v>
      </c>
      <c r="AA58" s="15">
        <f t="shared" si="0"/>
        <v>0</v>
      </c>
      <c r="AB58" s="15">
        <f t="shared" si="1"/>
        <v>0</v>
      </c>
    </row>
    <row r="59" spans="1:28" ht="15" customHeight="1" thickBot="1" x14ac:dyDescent="0.4">
      <c r="A59" s="130"/>
      <c r="B59" s="133"/>
      <c r="C59" s="123"/>
      <c r="D59" s="125"/>
      <c r="E59" s="61">
        <f t="shared" si="3"/>
        <v>14</v>
      </c>
      <c r="F59" s="65" t="s">
        <v>6</v>
      </c>
      <c r="G59" s="41"/>
      <c r="H59" s="42"/>
      <c r="I59" s="43" t="s">
        <v>21</v>
      </c>
      <c r="J59" s="44"/>
      <c r="K59" s="39" t="s">
        <v>42</v>
      </c>
      <c r="L59" s="104"/>
      <c r="M59" s="82"/>
      <c r="N59" s="45"/>
      <c r="S59" s="118"/>
      <c r="T59" s="118"/>
      <c r="U59" s="118"/>
      <c r="V59" s="118"/>
      <c r="W59" s="118"/>
      <c r="X59" s="118"/>
      <c r="Y59" s="118"/>
      <c r="Z59" s="15">
        <f t="shared" si="2"/>
        <v>0</v>
      </c>
      <c r="AA59" s="15">
        <f t="shared" si="0"/>
        <v>0</v>
      </c>
      <c r="AB59" s="15">
        <f t="shared" si="1"/>
        <v>0</v>
      </c>
    </row>
    <row r="60" spans="1:28" ht="15" customHeight="1" thickBot="1" x14ac:dyDescent="0.4">
      <c r="A60" s="130"/>
      <c r="B60" s="133"/>
      <c r="C60" s="123"/>
      <c r="D60" s="125"/>
      <c r="E60" s="61">
        <f t="shared" si="3"/>
        <v>15</v>
      </c>
      <c r="F60" s="65" t="s">
        <v>7</v>
      </c>
      <c r="G60" s="41"/>
      <c r="H60" s="42"/>
      <c r="I60" s="43" t="s">
        <v>21</v>
      </c>
      <c r="J60" s="44"/>
      <c r="K60" s="39" t="s">
        <v>42</v>
      </c>
      <c r="L60" s="104"/>
      <c r="M60" s="82"/>
      <c r="N60" s="45"/>
      <c r="S60" s="118"/>
      <c r="T60" s="118"/>
      <c r="U60" s="118"/>
      <c r="V60" s="118"/>
      <c r="W60" s="118"/>
      <c r="X60" s="118"/>
      <c r="Y60" s="118"/>
      <c r="Z60" s="15">
        <f t="shared" si="2"/>
        <v>0</v>
      </c>
      <c r="AA60" s="15">
        <f t="shared" si="0"/>
        <v>0</v>
      </c>
      <c r="AB60" s="15">
        <f t="shared" si="1"/>
        <v>0</v>
      </c>
    </row>
    <row r="61" spans="1:28" ht="15" customHeight="1" thickBot="1" x14ac:dyDescent="0.4">
      <c r="A61" s="130"/>
      <c r="B61" s="133"/>
      <c r="C61" s="123"/>
      <c r="D61" s="125"/>
      <c r="E61" s="85">
        <f t="shared" si="3"/>
        <v>16</v>
      </c>
      <c r="F61" s="86" t="s">
        <v>8</v>
      </c>
      <c r="G61" s="87"/>
      <c r="H61" s="88"/>
      <c r="I61" s="89" t="s">
        <v>21</v>
      </c>
      <c r="J61" s="90"/>
      <c r="K61" s="91" t="s">
        <v>42</v>
      </c>
      <c r="L61" s="104"/>
      <c r="M61" s="82"/>
      <c r="N61" s="45"/>
      <c r="S61" s="118"/>
      <c r="T61" s="118"/>
      <c r="U61" s="118"/>
      <c r="V61" s="118"/>
      <c r="W61" s="118"/>
      <c r="X61" s="118"/>
      <c r="Y61" s="118"/>
      <c r="Z61" s="15">
        <f t="shared" si="2"/>
        <v>0</v>
      </c>
      <c r="AA61" s="15">
        <f t="shared" si="0"/>
        <v>0</v>
      </c>
      <c r="AB61" s="15">
        <f t="shared" si="1"/>
        <v>0</v>
      </c>
    </row>
    <row r="62" spans="1:28" ht="15" customHeight="1" thickBot="1" x14ac:dyDescent="0.4">
      <c r="A62" s="130"/>
      <c r="B62" s="133"/>
      <c r="C62" s="123"/>
      <c r="D62" s="125"/>
      <c r="E62" s="61">
        <f t="shared" si="3"/>
        <v>17</v>
      </c>
      <c r="F62" s="65" t="s">
        <v>9</v>
      </c>
      <c r="G62" s="41" t="s">
        <v>3</v>
      </c>
      <c r="H62" s="42"/>
      <c r="I62" s="43" t="s">
        <v>21</v>
      </c>
      <c r="J62" s="44"/>
      <c r="K62" s="39" t="s">
        <v>42</v>
      </c>
      <c r="L62" s="104"/>
      <c r="M62" s="82"/>
      <c r="N62" s="45"/>
      <c r="S62" s="118"/>
      <c r="T62" s="118"/>
      <c r="U62" s="118"/>
      <c r="V62" s="118"/>
      <c r="W62" s="118"/>
      <c r="X62" s="118"/>
      <c r="Y62" s="118"/>
      <c r="Z62" s="15">
        <f t="shared" si="2"/>
        <v>0</v>
      </c>
      <c r="AA62" s="15">
        <f t="shared" si="0"/>
        <v>0</v>
      </c>
      <c r="AB62" s="15">
        <f t="shared" si="1"/>
        <v>0</v>
      </c>
    </row>
    <row r="63" spans="1:28" ht="15" customHeight="1" thickBot="1" x14ac:dyDescent="0.4">
      <c r="A63" s="130"/>
      <c r="B63" s="133"/>
      <c r="C63" s="123"/>
      <c r="D63" s="125"/>
      <c r="E63" s="62">
        <f t="shared" si="3"/>
        <v>18</v>
      </c>
      <c r="F63" s="66" t="s">
        <v>1</v>
      </c>
      <c r="G63" s="46" t="s">
        <v>3</v>
      </c>
      <c r="H63" s="47"/>
      <c r="I63" s="48" t="s">
        <v>21</v>
      </c>
      <c r="J63" s="49"/>
      <c r="K63" s="39" t="s">
        <v>42</v>
      </c>
      <c r="L63" s="104"/>
      <c r="M63" s="82"/>
      <c r="N63" s="45"/>
      <c r="S63" s="118"/>
      <c r="T63" s="118"/>
      <c r="U63" s="118"/>
      <c r="V63" s="118"/>
      <c r="W63" s="118"/>
      <c r="X63" s="118"/>
      <c r="Y63" s="118"/>
      <c r="Z63" s="15">
        <f t="shared" si="2"/>
        <v>0</v>
      </c>
      <c r="AA63" s="15">
        <f t="shared" si="0"/>
        <v>0</v>
      </c>
      <c r="AB63" s="15">
        <f t="shared" si="1"/>
        <v>0</v>
      </c>
    </row>
    <row r="64" spans="1:28" ht="15" customHeight="1" thickBot="1" x14ac:dyDescent="0.4">
      <c r="A64" s="130"/>
      <c r="B64" s="133"/>
      <c r="C64" s="122" t="str">
        <f t="shared" ref="C64" si="56">CONCATENATE("SEMANA ",D65)</f>
        <v>SEMANA 8</v>
      </c>
      <c r="D64" s="126"/>
      <c r="E64" s="60">
        <f t="shared" si="3"/>
        <v>19</v>
      </c>
      <c r="F64" s="55" t="s">
        <v>4</v>
      </c>
      <c r="G64" s="35"/>
      <c r="H64" s="36"/>
      <c r="I64" s="37" t="s">
        <v>21</v>
      </c>
      <c r="J64" s="38"/>
      <c r="K64" s="39" t="s">
        <v>42</v>
      </c>
      <c r="L64" s="104">
        <f t="shared" si="24"/>
        <v>0</v>
      </c>
      <c r="M64" s="82"/>
      <c r="N64" s="45"/>
      <c r="S64" s="118">
        <f>COUNTIF(G64:G70,"")</f>
        <v>5</v>
      </c>
      <c r="T64" s="118">
        <f t="shared" ref="T64" si="57">S64*7</f>
        <v>35</v>
      </c>
      <c r="U64" s="118">
        <f t="shared" ref="U64" si="58">$U$11*S64</f>
        <v>42</v>
      </c>
      <c r="V64" s="118">
        <f t="shared" ref="V64" si="59">U64-INT(U64)</f>
        <v>0</v>
      </c>
      <c r="W64" s="118">
        <f t="shared" ref="W64" si="60">SUM(Z64:Z70)</f>
        <v>0</v>
      </c>
      <c r="X64" s="118">
        <f t="shared" ref="X64" si="61">W64-INT(W64)</f>
        <v>0</v>
      </c>
      <c r="Y64" s="118" t="str">
        <f t="shared" ref="Y64" si="62">IF(W64&lt;U64,IF(W64&gt;T64,"SI","NO"),"NO")</f>
        <v>NO</v>
      </c>
      <c r="Z64" s="15">
        <f t="shared" si="2"/>
        <v>0</v>
      </c>
      <c r="AA64" s="15">
        <f t="shared" si="0"/>
        <v>0</v>
      </c>
      <c r="AB64" s="15">
        <f t="shared" si="1"/>
        <v>0</v>
      </c>
    </row>
    <row r="65" spans="1:28" ht="15" customHeight="1" thickBot="1" x14ac:dyDescent="0.4">
      <c r="A65" s="130"/>
      <c r="B65" s="133"/>
      <c r="C65" s="123"/>
      <c r="D65" s="125">
        <f t="shared" ref="D65" si="63">D58+1</f>
        <v>8</v>
      </c>
      <c r="E65" s="61">
        <f t="shared" si="3"/>
        <v>20</v>
      </c>
      <c r="F65" s="65" t="s">
        <v>5</v>
      </c>
      <c r="G65" s="41"/>
      <c r="H65" s="42"/>
      <c r="I65" s="43" t="s">
        <v>21</v>
      </c>
      <c r="J65" s="44"/>
      <c r="K65" s="39" t="s">
        <v>42</v>
      </c>
      <c r="L65" s="104" t="str">
        <f t="shared" si="22"/>
        <v/>
      </c>
      <c r="M65" s="82"/>
      <c r="N65" s="45"/>
      <c r="S65" s="118"/>
      <c r="T65" s="118"/>
      <c r="U65" s="118"/>
      <c r="V65" s="118"/>
      <c r="W65" s="118"/>
      <c r="X65" s="118"/>
      <c r="Y65" s="118"/>
      <c r="Z65" s="15">
        <f t="shared" si="2"/>
        <v>0</v>
      </c>
      <c r="AA65" s="15">
        <f t="shared" si="0"/>
        <v>0</v>
      </c>
      <c r="AB65" s="15">
        <f t="shared" si="1"/>
        <v>0</v>
      </c>
    </row>
    <row r="66" spans="1:28" ht="15" customHeight="1" thickBot="1" x14ac:dyDescent="0.4">
      <c r="A66" s="130"/>
      <c r="B66" s="133"/>
      <c r="C66" s="123"/>
      <c r="D66" s="125"/>
      <c r="E66" s="61">
        <f t="shared" si="3"/>
        <v>21</v>
      </c>
      <c r="F66" s="65" t="s">
        <v>6</v>
      </c>
      <c r="G66" s="41"/>
      <c r="H66" s="42"/>
      <c r="I66" s="43" t="s">
        <v>21</v>
      </c>
      <c r="J66" s="44"/>
      <c r="K66" s="39" t="s">
        <v>42</v>
      </c>
      <c r="L66" s="104"/>
      <c r="M66" s="82"/>
      <c r="N66" s="45"/>
      <c r="S66" s="118"/>
      <c r="T66" s="118"/>
      <c r="U66" s="118"/>
      <c r="V66" s="118"/>
      <c r="W66" s="118"/>
      <c r="X66" s="118"/>
      <c r="Y66" s="118"/>
      <c r="Z66" s="15">
        <f t="shared" si="2"/>
        <v>0</v>
      </c>
      <c r="AA66" s="15">
        <f t="shared" si="0"/>
        <v>0</v>
      </c>
      <c r="AB66" s="15">
        <f t="shared" si="1"/>
        <v>0</v>
      </c>
    </row>
    <row r="67" spans="1:28" ht="15" customHeight="1" thickBot="1" x14ac:dyDescent="0.4">
      <c r="A67" s="130"/>
      <c r="B67" s="133"/>
      <c r="C67" s="123"/>
      <c r="D67" s="125"/>
      <c r="E67" s="61">
        <f t="shared" si="3"/>
        <v>22</v>
      </c>
      <c r="F67" s="65" t="s">
        <v>7</v>
      </c>
      <c r="G67" s="41"/>
      <c r="H67" s="42"/>
      <c r="I67" s="43" t="s">
        <v>21</v>
      </c>
      <c r="J67" s="44"/>
      <c r="K67" s="39" t="s">
        <v>42</v>
      </c>
      <c r="L67" s="104"/>
      <c r="M67" s="82"/>
      <c r="N67" s="45"/>
      <c r="S67" s="118"/>
      <c r="T67" s="118"/>
      <c r="U67" s="118"/>
      <c r="V67" s="118"/>
      <c r="W67" s="118"/>
      <c r="X67" s="118"/>
      <c r="Y67" s="118"/>
      <c r="Z67" s="15">
        <f t="shared" si="2"/>
        <v>0</v>
      </c>
      <c r="AA67" s="15">
        <f t="shared" si="0"/>
        <v>0</v>
      </c>
      <c r="AB67" s="15">
        <f t="shared" si="1"/>
        <v>0</v>
      </c>
    </row>
    <row r="68" spans="1:28" ht="15" customHeight="1" thickBot="1" x14ac:dyDescent="0.4">
      <c r="A68" s="130"/>
      <c r="B68" s="133"/>
      <c r="C68" s="123"/>
      <c r="D68" s="125"/>
      <c r="E68" s="85">
        <f t="shared" si="3"/>
        <v>23</v>
      </c>
      <c r="F68" s="86" t="s">
        <v>8</v>
      </c>
      <c r="G68" s="87"/>
      <c r="H68" s="88"/>
      <c r="I68" s="89" t="s">
        <v>21</v>
      </c>
      <c r="J68" s="90"/>
      <c r="K68" s="91" t="s">
        <v>42</v>
      </c>
      <c r="L68" s="104"/>
      <c r="M68" s="82"/>
      <c r="N68" s="45"/>
      <c r="S68" s="118"/>
      <c r="T68" s="118"/>
      <c r="U68" s="118"/>
      <c r="V68" s="118"/>
      <c r="W68" s="118"/>
      <c r="X68" s="118"/>
      <c r="Y68" s="118"/>
      <c r="Z68" s="15">
        <f t="shared" si="2"/>
        <v>0</v>
      </c>
      <c r="AA68" s="15">
        <f t="shared" si="0"/>
        <v>0</v>
      </c>
      <c r="AB68" s="15">
        <f t="shared" si="1"/>
        <v>0</v>
      </c>
    </row>
    <row r="69" spans="1:28" ht="15" customHeight="1" thickBot="1" x14ac:dyDescent="0.4">
      <c r="A69" s="130"/>
      <c r="B69" s="133"/>
      <c r="C69" s="123"/>
      <c r="D69" s="125"/>
      <c r="E69" s="61">
        <f t="shared" si="3"/>
        <v>24</v>
      </c>
      <c r="F69" s="65" t="s">
        <v>9</v>
      </c>
      <c r="G69" s="41" t="s">
        <v>3</v>
      </c>
      <c r="H69" s="42"/>
      <c r="I69" s="43" t="s">
        <v>21</v>
      </c>
      <c r="J69" s="44"/>
      <c r="K69" s="39" t="s">
        <v>42</v>
      </c>
      <c r="L69" s="104"/>
      <c r="M69" s="82"/>
      <c r="N69" s="45"/>
      <c r="S69" s="118"/>
      <c r="T69" s="118"/>
      <c r="U69" s="118"/>
      <c r="V69" s="118"/>
      <c r="W69" s="118"/>
      <c r="X69" s="118"/>
      <c r="Y69" s="118"/>
      <c r="Z69" s="15">
        <f t="shared" si="2"/>
        <v>0</v>
      </c>
      <c r="AA69" s="15">
        <f t="shared" si="0"/>
        <v>0</v>
      </c>
      <c r="AB69" s="15">
        <f t="shared" si="1"/>
        <v>0</v>
      </c>
    </row>
    <row r="70" spans="1:28" ht="15" customHeight="1" thickBot="1" x14ac:dyDescent="0.4">
      <c r="A70" s="130"/>
      <c r="B70" s="133"/>
      <c r="C70" s="123"/>
      <c r="D70" s="125"/>
      <c r="E70" s="62">
        <f t="shared" si="3"/>
        <v>25</v>
      </c>
      <c r="F70" s="66" t="s">
        <v>1</v>
      </c>
      <c r="G70" s="46" t="s">
        <v>3</v>
      </c>
      <c r="H70" s="47"/>
      <c r="I70" s="48" t="s">
        <v>21</v>
      </c>
      <c r="J70" s="49"/>
      <c r="K70" s="39" t="s">
        <v>42</v>
      </c>
      <c r="L70" s="104"/>
      <c r="M70" s="82"/>
      <c r="N70" s="45"/>
      <c r="S70" s="118"/>
      <c r="T70" s="118"/>
      <c r="U70" s="118"/>
      <c r="V70" s="118"/>
      <c r="W70" s="118"/>
      <c r="X70" s="118"/>
      <c r="Y70" s="118"/>
      <c r="Z70" s="15">
        <f t="shared" si="2"/>
        <v>0</v>
      </c>
      <c r="AA70" s="15">
        <f t="shared" si="0"/>
        <v>0</v>
      </c>
      <c r="AB70" s="15">
        <f t="shared" si="1"/>
        <v>0</v>
      </c>
    </row>
    <row r="71" spans="1:28" ht="15" customHeight="1" thickBot="1" x14ac:dyDescent="0.4">
      <c r="A71" s="130"/>
      <c r="B71" s="133"/>
      <c r="C71" s="122" t="str">
        <f t="shared" ref="C71" si="64">CONCATENATE("SEMANA ",D72)</f>
        <v>SEMANA 9</v>
      </c>
      <c r="D71" s="126"/>
      <c r="E71" s="60">
        <f t="shared" si="3"/>
        <v>26</v>
      </c>
      <c r="F71" s="55" t="s">
        <v>4</v>
      </c>
      <c r="G71" s="35"/>
      <c r="H71" s="36"/>
      <c r="I71" s="37" t="s">
        <v>21</v>
      </c>
      <c r="J71" s="38"/>
      <c r="K71" s="39" t="s">
        <v>42</v>
      </c>
      <c r="L71" s="104">
        <f t="shared" si="24"/>
        <v>0</v>
      </c>
      <c r="M71" s="82"/>
      <c r="N71" s="45"/>
      <c r="S71" s="118">
        <f>COUNTIF(G71:G77,"")</f>
        <v>5</v>
      </c>
      <c r="T71" s="118">
        <f t="shared" ref="T71" si="65">S71*7</f>
        <v>35</v>
      </c>
      <c r="U71" s="118">
        <f t="shared" ref="U71" si="66">$U$11*S71</f>
        <v>42</v>
      </c>
      <c r="V71" s="118">
        <f t="shared" ref="V71" si="67">U71-INT(U71)</f>
        <v>0</v>
      </c>
      <c r="W71" s="118">
        <f t="shared" ref="W71" si="68">SUM(Z71:Z77)</f>
        <v>0</v>
      </c>
      <c r="X71" s="118">
        <f t="shared" ref="X71" si="69">W71-INT(W71)</f>
        <v>0</v>
      </c>
      <c r="Y71" s="118" t="str">
        <f t="shared" ref="Y71" si="70">IF(W71&lt;U71,IF(W71&gt;T71,"SI","NO"),"NO")</f>
        <v>NO</v>
      </c>
      <c r="Z71" s="15">
        <f t="shared" si="2"/>
        <v>0</v>
      </c>
      <c r="AA71" s="15">
        <f t="shared" si="0"/>
        <v>0</v>
      </c>
      <c r="AB71" s="15">
        <f t="shared" si="1"/>
        <v>0</v>
      </c>
    </row>
    <row r="72" spans="1:28" ht="15" customHeight="1" thickBot="1" x14ac:dyDescent="0.4">
      <c r="A72" s="130"/>
      <c r="B72" s="133"/>
      <c r="C72" s="123"/>
      <c r="D72" s="125">
        <f t="shared" ref="D72" si="71">D65+1</f>
        <v>9</v>
      </c>
      <c r="E72" s="61">
        <f t="shared" si="3"/>
        <v>27</v>
      </c>
      <c r="F72" s="65" t="s">
        <v>5</v>
      </c>
      <c r="G72" s="41"/>
      <c r="H72" s="42"/>
      <c r="I72" s="43" t="s">
        <v>21</v>
      </c>
      <c r="J72" s="44"/>
      <c r="K72" s="39" t="s">
        <v>42</v>
      </c>
      <c r="L72" s="104" t="str">
        <f t="shared" si="22"/>
        <v/>
      </c>
      <c r="M72" s="82"/>
      <c r="N72" s="45"/>
      <c r="S72" s="118"/>
      <c r="T72" s="118"/>
      <c r="U72" s="118"/>
      <c r="V72" s="118"/>
      <c r="W72" s="118"/>
      <c r="X72" s="118"/>
      <c r="Y72" s="118"/>
      <c r="Z72" s="15">
        <f t="shared" si="2"/>
        <v>0</v>
      </c>
      <c r="AA72" s="15">
        <f t="shared" si="0"/>
        <v>0</v>
      </c>
      <c r="AB72" s="15">
        <f t="shared" si="1"/>
        <v>0</v>
      </c>
    </row>
    <row r="73" spans="1:28" ht="15" customHeight="1" thickBot="1" x14ac:dyDescent="0.4">
      <c r="A73" s="131"/>
      <c r="B73" s="133"/>
      <c r="C73" s="123"/>
      <c r="D73" s="125"/>
      <c r="E73" s="61">
        <f t="shared" si="3"/>
        <v>28</v>
      </c>
      <c r="F73" s="65" t="s">
        <v>6</v>
      </c>
      <c r="G73" s="41"/>
      <c r="H73" s="42"/>
      <c r="I73" s="43" t="s">
        <v>21</v>
      </c>
      <c r="J73" s="44"/>
      <c r="K73" s="39" t="s">
        <v>42</v>
      </c>
      <c r="L73" s="104"/>
      <c r="M73" s="82"/>
      <c r="N73" s="45"/>
      <c r="S73" s="118"/>
      <c r="T73" s="118"/>
      <c r="U73" s="118"/>
      <c r="V73" s="118"/>
      <c r="W73" s="118"/>
      <c r="X73" s="118"/>
      <c r="Y73" s="118"/>
      <c r="Z73" s="15">
        <f t="shared" si="2"/>
        <v>0</v>
      </c>
      <c r="AA73" s="15">
        <f t="shared" si="0"/>
        <v>0</v>
      </c>
      <c r="AB73" s="15">
        <f t="shared" si="1"/>
        <v>0</v>
      </c>
    </row>
    <row r="74" spans="1:28" ht="15" customHeight="1" thickTop="1" thickBot="1" x14ac:dyDescent="0.4">
      <c r="A74" s="119" t="s">
        <v>11</v>
      </c>
      <c r="B74" s="132">
        <v>3</v>
      </c>
      <c r="C74" s="123"/>
      <c r="D74" s="125"/>
      <c r="E74" s="61">
        <v>1</v>
      </c>
      <c r="F74" s="65" t="s">
        <v>7</v>
      </c>
      <c r="G74" s="41"/>
      <c r="H74" s="42"/>
      <c r="I74" s="43" t="s">
        <v>21</v>
      </c>
      <c r="J74" s="44"/>
      <c r="K74" s="39" t="s">
        <v>42</v>
      </c>
      <c r="L74" s="104"/>
      <c r="M74" s="82"/>
      <c r="N74" s="45"/>
      <c r="S74" s="118"/>
      <c r="T74" s="118"/>
      <c r="U74" s="118"/>
      <c r="V74" s="118"/>
      <c r="W74" s="118"/>
      <c r="X74" s="118"/>
      <c r="Y74" s="118"/>
      <c r="Z74" s="15">
        <f t="shared" si="2"/>
        <v>0</v>
      </c>
      <c r="AA74" s="15">
        <f t="shared" si="0"/>
        <v>0</v>
      </c>
      <c r="AB74" s="15">
        <f t="shared" si="1"/>
        <v>0</v>
      </c>
    </row>
    <row r="75" spans="1:28" ht="15" customHeight="1" thickBot="1" x14ac:dyDescent="0.4">
      <c r="A75" s="120"/>
      <c r="B75" s="132"/>
      <c r="C75" s="123"/>
      <c r="D75" s="125"/>
      <c r="E75" s="85">
        <f t="shared" si="3"/>
        <v>2</v>
      </c>
      <c r="F75" s="86" t="s">
        <v>8</v>
      </c>
      <c r="G75" s="87"/>
      <c r="H75" s="88"/>
      <c r="I75" s="89" t="s">
        <v>21</v>
      </c>
      <c r="J75" s="90"/>
      <c r="K75" s="91" t="s">
        <v>42</v>
      </c>
      <c r="L75" s="104"/>
      <c r="M75" s="82"/>
      <c r="N75" s="45"/>
      <c r="S75" s="118"/>
      <c r="T75" s="118"/>
      <c r="U75" s="118"/>
      <c r="V75" s="118"/>
      <c r="W75" s="118"/>
      <c r="X75" s="118"/>
      <c r="Y75" s="118"/>
      <c r="Z75" s="15">
        <f t="shared" si="2"/>
        <v>0</v>
      </c>
      <c r="AA75" s="15">
        <f t="shared" si="0"/>
        <v>0</v>
      </c>
      <c r="AB75" s="15">
        <f t="shared" si="1"/>
        <v>0</v>
      </c>
    </row>
    <row r="76" spans="1:28" ht="15" customHeight="1" thickBot="1" x14ac:dyDescent="0.4">
      <c r="A76" s="120"/>
      <c r="B76" s="132"/>
      <c r="C76" s="123"/>
      <c r="D76" s="125"/>
      <c r="E76" s="61">
        <f t="shared" si="3"/>
        <v>3</v>
      </c>
      <c r="F76" s="65" t="s">
        <v>9</v>
      </c>
      <c r="G76" s="41" t="s">
        <v>3</v>
      </c>
      <c r="H76" s="42"/>
      <c r="I76" s="43" t="s">
        <v>21</v>
      </c>
      <c r="J76" s="44"/>
      <c r="K76" s="39" t="s">
        <v>42</v>
      </c>
      <c r="L76" s="104"/>
      <c r="M76" s="82"/>
      <c r="N76" s="45"/>
      <c r="S76" s="118"/>
      <c r="T76" s="118"/>
      <c r="U76" s="118"/>
      <c r="V76" s="118"/>
      <c r="W76" s="118"/>
      <c r="X76" s="118"/>
      <c r="Y76" s="118"/>
      <c r="Z76" s="15">
        <f t="shared" si="2"/>
        <v>0</v>
      </c>
      <c r="AA76" s="15">
        <f t="shared" si="0"/>
        <v>0</v>
      </c>
      <c r="AB76" s="15">
        <f t="shared" si="1"/>
        <v>0</v>
      </c>
    </row>
    <row r="77" spans="1:28" ht="15" customHeight="1" thickBot="1" x14ac:dyDescent="0.4">
      <c r="A77" s="120"/>
      <c r="B77" s="132"/>
      <c r="C77" s="123"/>
      <c r="D77" s="125"/>
      <c r="E77" s="62">
        <f t="shared" si="3"/>
        <v>4</v>
      </c>
      <c r="F77" s="66" t="s">
        <v>1</v>
      </c>
      <c r="G77" s="46" t="s">
        <v>3</v>
      </c>
      <c r="H77" s="47"/>
      <c r="I77" s="48" t="s">
        <v>21</v>
      </c>
      <c r="J77" s="49"/>
      <c r="K77" s="39" t="s">
        <v>42</v>
      </c>
      <c r="L77" s="104"/>
      <c r="M77" s="82"/>
      <c r="N77" s="45"/>
      <c r="S77" s="118"/>
      <c r="T77" s="118"/>
      <c r="U77" s="118"/>
      <c r="V77" s="118"/>
      <c r="W77" s="118"/>
      <c r="X77" s="118"/>
      <c r="Y77" s="118"/>
      <c r="Z77" s="15">
        <f t="shared" si="2"/>
        <v>0</v>
      </c>
      <c r="AA77" s="15">
        <f t="shared" si="0"/>
        <v>0</v>
      </c>
      <c r="AB77" s="15">
        <f t="shared" si="1"/>
        <v>0</v>
      </c>
    </row>
    <row r="78" spans="1:28" ht="15" customHeight="1" thickBot="1" x14ac:dyDescent="0.4">
      <c r="A78" s="120"/>
      <c r="B78" s="132"/>
      <c r="C78" s="122" t="str">
        <f t="shared" ref="C78" si="72">CONCATENATE("SEMANA ",D79)</f>
        <v>SEMANA 10</v>
      </c>
      <c r="D78" s="126"/>
      <c r="E78" s="60">
        <f t="shared" si="3"/>
        <v>5</v>
      </c>
      <c r="F78" s="55" t="s">
        <v>4</v>
      </c>
      <c r="G78" s="35"/>
      <c r="H78" s="36"/>
      <c r="I78" s="37" t="s">
        <v>21</v>
      </c>
      <c r="J78" s="38"/>
      <c r="K78" s="39" t="s">
        <v>42</v>
      </c>
      <c r="L78" s="104">
        <f t="shared" si="24"/>
        <v>0</v>
      </c>
      <c r="M78" s="82"/>
      <c r="N78" s="45"/>
      <c r="S78" s="118">
        <f>COUNTIF(G78:G84,"")</f>
        <v>5</v>
      </c>
      <c r="T78" s="118">
        <f t="shared" ref="T78" si="73">S78*7</f>
        <v>35</v>
      </c>
      <c r="U78" s="118">
        <f t="shared" ref="U78" si="74">$U$11*S78</f>
        <v>42</v>
      </c>
      <c r="V78" s="118">
        <f t="shared" ref="V78" si="75">U78-INT(U78)</f>
        <v>0</v>
      </c>
      <c r="W78" s="118">
        <f t="shared" ref="W78" si="76">SUM(Z78:Z84)</f>
        <v>0</v>
      </c>
      <c r="X78" s="118">
        <f t="shared" ref="X78" si="77">W78-INT(W78)</f>
        <v>0</v>
      </c>
      <c r="Y78" s="118" t="str">
        <f t="shared" ref="Y78" si="78">IF(W78&lt;U78,IF(W78&gt;T78,"SI","NO"),"NO")</f>
        <v>NO</v>
      </c>
      <c r="Z78" s="15">
        <f t="shared" si="2"/>
        <v>0</v>
      </c>
      <c r="AA78" s="15">
        <f t="shared" si="0"/>
        <v>0</v>
      </c>
      <c r="AB78" s="15">
        <f t="shared" si="1"/>
        <v>0</v>
      </c>
    </row>
    <row r="79" spans="1:28" ht="15" customHeight="1" thickBot="1" x14ac:dyDescent="0.4">
      <c r="A79" s="120"/>
      <c r="B79" s="132"/>
      <c r="C79" s="123"/>
      <c r="D79" s="125">
        <f t="shared" ref="D79" si="79">D72+1</f>
        <v>10</v>
      </c>
      <c r="E79" s="61">
        <f t="shared" si="3"/>
        <v>6</v>
      </c>
      <c r="F79" s="65" t="s">
        <v>5</v>
      </c>
      <c r="G79" s="41"/>
      <c r="H79" s="42"/>
      <c r="I79" s="43" t="s">
        <v>21</v>
      </c>
      <c r="J79" s="44"/>
      <c r="K79" s="39" t="s">
        <v>42</v>
      </c>
      <c r="L79" s="104" t="str">
        <f t="shared" si="22"/>
        <v/>
      </c>
      <c r="M79" s="82"/>
      <c r="N79" s="45"/>
      <c r="S79" s="118"/>
      <c r="T79" s="118"/>
      <c r="U79" s="118"/>
      <c r="V79" s="118"/>
      <c r="W79" s="118"/>
      <c r="X79" s="118"/>
      <c r="Y79" s="118"/>
      <c r="Z79" s="15">
        <f t="shared" si="2"/>
        <v>0</v>
      </c>
      <c r="AA79" s="15">
        <f t="shared" ref="AA79:AA142" si="80">H79</f>
        <v>0</v>
      </c>
      <c r="AB79" s="15">
        <f t="shared" ref="AB79:AB142" si="81">J79/60</f>
        <v>0</v>
      </c>
    </row>
    <row r="80" spans="1:28" ht="15" customHeight="1" thickBot="1" x14ac:dyDescent="0.4">
      <c r="A80" s="120"/>
      <c r="B80" s="132"/>
      <c r="C80" s="123"/>
      <c r="D80" s="125"/>
      <c r="E80" s="61">
        <f t="shared" si="3"/>
        <v>7</v>
      </c>
      <c r="F80" s="65" t="s">
        <v>6</v>
      </c>
      <c r="G80" s="41"/>
      <c r="H80" s="42"/>
      <c r="I80" s="43" t="s">
        <v>21</v>
      </c>
      <c r="J80" s="44"/>
      <c r="K80" s="39" t="s">
        <v>42</v>
      </c>
      <c r="L80" s="104"/>
      <c r="M80" s="82"/>
      <c r="N80" s="45"/>
      <c r="S80" s="118"/>
      <c r="T80" s="118"/>
      <c r="U80" s="118"/>
      <c r="V80" s="118"/>
      <c r="W80" s="118"/>
      <c r="X80" s="118"/>
      <c r="Y80" s="118"/>
      <c r="Z80" s="15">
        <f t="shared" ref="Z80:Z143" si="82">AA80+AB80</f>
        <v>0</v>
      </c>
      <c r="AA80" s="15">
        <f t="shared" si="80"/>
        <v>0</v>
      </c>
      <c r="AB80" s="15">
        <f t="shared" si="81"/>
        <v>0</v>
      </c>
    </row>
    <row r="81" spans="1:28" ht="15" customHeight="1" thickBot="1" x14ac:dyDescent="0.4">
      <c r="A81" s="120"/>
      <c r="B81" s="132"/>
      <c r="C81" s="123"/>
      <c r="D81" s="125"/>
      <c r="E81" s="61">
        <f t="shared" ref="E81:E144" si="83">E80+1</f>
        <v>8</v>
      </c>
      <c r="F81" s="65" t="s">
        <v>7</v>
      </c>
      <c r="G81" s="41"/>
      <c r="H81" s="42"/>
      <c r="I81" s="43" t="s">
        <v>21</v>
      </c>
      <c r="J81" s="44"/>
      <c r="K81" s="39" t="s">
        <v>42</v>
      </c>
      <c r="L81" s="104"/>
      <c r="M81" s="82"/>
      <c r="N81" s="45"/>
      <c r="S81" s="118"/>
      <c r="T81" s="118"/>
      <c r="U81" s="118"/>
      <c r="V81" s="118"/>
      <c r="W81" s="118"/>
      <c r="X81" s="118"/>
      <c r="Y81" s="118"/>
      <c r="Z81" s="15">
        <f t="shared" si="82"/>
        <v>0</v>
      </c>
      <c r="AA81" s="15">
        <f t="shared" si="80"/>
        <v>0</v>
      </c>
      <c r="AB81" s="15">
        <f t="shared" si="81"/>
        <v>0</v>
      </c>
    </row>
    <row r="82" spans="1:28" ht="15" customHeight="1" thickBot="1" x14ac:dyDescent="0.4">
      <c r="A82" s="120"/>
      <c r="B82" s="132"/>
      <c r="C82" s="123"/>
      <c r="D82" s="125"/>
      <c r="E82" s="85">
        <f t="shared" si="83"/>
        <v>9</v>
      </c>
      <c r="F82" s="86" t="s">
        <v>8</v>
      </c>
      <c r="G82" s="87"/>
      <c r="H82" s="88"/>
      <c r="I82" s="89" t="s">
        <v>21</v>
      </c>
      <c r="J82" s="90"/>
      <c r="K82" s="91" t="s">
        <v>42</v>
      </c>
      <c r="L82" s="104"/>
      <c r="M82" s="82"/>
      <c r="N82" s="45"/>
      <c r="S82" s="118"/>
      <c r="T82" s="118"/>
      <c r="U82" s="118"/>
      <c r="V82" s="118"/>
      <c r="W82" s="118"/>
      <c r="X82" s="118"/>
      <c r="Y82" s="118"/>
      <c r="Z82" s="15">
        <f t="shared" si="82"/>
        <v>0</v>
      </c>
      <c r="AA82" s="15">
        <f t="shared" si="80"/>
        <v>0</v>
      </c>
      <c r="AB82" s="15">
        <f t="shared" si="81"/>
        <v>0</v>
      </c>
    </row>
    <row r="83" spans="1:28" ht="15" customHeight="1" thickBot="1" x14ac:dyDescent="0.4">
      <c r="A83" s="120"/>
      <c r="B83" s="132"/>
      <c r="C83" s="123"/>
      <c r="D83" s="125"/>
      <c r="E83" s="61">
        <f t="shared" si="83"/>
        <v>10</v>
      </c>
      <c r="F83" s="65" t="s">
        <v>9</v>
      </c>
      <c r="G83" s="41" t="s">
        <v>3</v>
      </c>
      <c r="H83" s="42"/>
      <c r="I83" s="43" t="s">
        <v>21</v>
      </c>
      <c r="J83" s="44"/>
      <c r="K83" s="39" t="s">
        <v>42</v>
      </c>
      <c r="L83" s="104"/>
      <c r="M83" s="82"/>
      <c r="N83" s="45"/>
      <c r="S83" s="118"/>
      <c r="T83" s="118"/>
      <c r="U83" s="118"/>
      <c r="V83" s="118"/>
      <c r="W83" s="118"/>
      <c r="X83" s="118"/>
      <c r="Y83" s="118"/>
      <c r="Z83" s="15">
        <f t="shared" si="82"/>
        <v>0</v>
      </c>
      <c r="AA83" s="15">
        <f t="shared" si="80"/>
        <v>0</v>
      </c>
      <c r="AB83" s="15">
        <f t="shared" si="81"/>
        <v>0</v>
      </c>
    </row>
    <row r="84" spans="1:28" ht="15" customHeight="1" thickBot="1" x14ac:dyDescent="0.4">
      <c r="A84" s="120"/>
      <c r="B84" s="132"/>
      <c r="C84" s="123"/>
      <c r="D84" s="125"/>
      <c r="E84" s="62">
        <f t="shared" si="83"/>
        <v>11</v>
      </c>
      <c r="F84" s="66" t="s">
        <v>1</v>
      </c>
      <c r="G84" s="46" t="s">
        <v>3</v>
      </c>
      <c r="H84" s="47"/>
      <c r="I84" s="48" t="s">
        <v>21</v>
      </c>
      <c r="J84" s="49"/>
      <c r="K84" s="39" t="s">
        <v>42</v>
      </c>
      <c r="L84" s="104"/>
      <c r="M84" s="82"/>
      <c r="N84" s="45"/>
      <c r="S84" s="118"/>
      <c r="T84" s="118"/>
      <c r="U84" s="118"/>
      <c r="V84" s="118"/>
      <c r="W84" s="118"/>
      <c r="X84" s="118"/>
      <c r="Y84" s="118"/>
      <c r="Z84" s="15">
        <f t="shared" si="82"/>
        <v>0</v>
      </c>
      <c r="AA84" s="15">
        <f t="shared" si="80"/>
        <v>0</v>
      </c>
      <c r="AB84" s="15">
        <f t="shared" si="81"/>
        <v>0</v>
      </c>
    </row>
    <row r="85" spans="1:28" ht="15" customHeight="1" thickBot="1" x14ac:dyDescent="0.4">
      <c r="A85" s="120"/>
      <c r="B85" s="132"/>
      <c r="C85" s="122" t="str">
        <f t="shared" ref="C85" si="84">CONCATENATE("SEMANA ",D86)</f>
        <v>SEMANA 11</v>
      </c>
      <c r="D85" s="126"/>
      <c r="E85" s="60">
        <f t="shared" si="83"/>
        <v>12</v>
      </c>
      <c r="F85" s="55" t="s">
        <v>4</v>
      </c>
      <c r="G85" s="35"/>
      <c r="H85" s="36"/>
      <c r="I85" s="37" t="s">
        <v>21</v>
      </c>
      <c r="J85" s="38"/>
      <c r="K85" s="39" t="s">
        <v>42</v>
      </c>
      <c r="L85" s="104">
        <f t="shared" si="24"/>
        <v>0</v>
      </c>
      <c r="M85" s="82"/>
      <c r="N85" s="45"/>
      <c r="S85" s="118">
        <f>COUNTIF(G85:G91,"")</f>
        <v>5</v>
      </c>
      <c r="T85" s="118">
        <f t="shared" ref="T85" si="85">S85*7</f>
        <v>35</v>
      </c>
      <c r="U85" s="118">
        <f t="shared" ref="U85" si="86">$U$11*S85</f>
        <v>42</v>
      </c>
      <c r="V85" s="118">
        <f t="shared" ref="V85" si="87">U85-INT(U85)</f>
        <v>0</v>
      </c>
      <c r="W85" s="118">
        <f t="shared" ref="W85" si="88">SUM(Z85:Z91)</f>
        <v>0</v>
      </c>
      <c r="X85" s="118">
        <f t="shared" ref="X85" si="89">W85-INT(W85)</f>
        <v>0</v>
      </c>
      <c r="Y85" s="118" t="str">
        <f t="shared" ref="Y85" si="90">IF(W85&lt;U85,IF(W85&gt;T85,"SI","NO"),"NO")</f>
        <v>NO</v>
      </c>
      <c r="Z85" s="15">
        <f t="shared" si="82"/>
        <v>0</v>
      </c>
      <c r="AA85" s="15">
        <f t="shared" si="80"/>
        <v>0</v>
      </c>
      <c r="AB85" s="15">
        <f t="shared" si="81"/>
        <v>0</v>
      </c>
    </row>
    <row r="86" spans="1:28" ht="15" customHeight="1" thickBot="1" x14ac:dyDescent="0.4">
      <c r="A86" s="120"/>
      <c r="B86" s="132"/>
      <c r="C86" s="123"/>
      <c r="D86" s="125">
        <f t="shared" ref="D86" si="91">D79+1</f>
        <v>11</v>
      </c>
      <c r="E86" s="61">
        <f t="shared" si="83"/>
        <v>13</v>
      </c>
      <c r="F86" s="65" t="s">
        <v>5</v>
      </c>
      <c r="G86" s="41"/>
      <c r="H86" s="42"/>
      <c r="I86" s="43" t="s">
        <v>21</v>
      </c>
      <c r="J86" s="44"/>
      <c r="K86" s="39" t="s">
        <v>42</v>
      </c>
      <c r="L86" s="104" t="str">
        <f t="shared" si="22"/>
        <v/>
      </c>
      <c r="M86" s="82"/>
      <c r="N86" s="45"/>
      <c r="S86" s="118"/>
      <c r="T86" s="118"/>
      <c r="U86" s="118"/>
      <c r="V86" s="118"/>
      <c r="W86" s="118"/>
      <c r="X86" s="118"/>
      <c r="Y86" s="118"/>
      <c r="Z86" s="15">
        <f t="shared" si="82"/>
        <v>0</v>
      </c>
      <c r="AA86" s="15">
        <f t="shared" si="80"/>
        <v>0</v>
      </c>
      <c r="AB86" s="15">
        <f t="shared" si="81"/>
        <v>0</v>
      </c>
    </row>
    <row r="87" spans="1:28" ht="15" customHeight="1" thickBot="1" x14ac:dyDescent="0.4">
      <c r="A87" s="120"/>
      <c r="B87" s="132"/>
      <c r="C87" s="123"/>
      <c r="D87" s="125"/>
      <c r="E87" s="61">
        <f t="shared" si="83"/>
        <v>14</v>
      </c>
      <c r="F87" s="65" t="s">
        <v>6</v>
      </c>
      <c r="G87" s="41"/>
      <c r="H87" s="42"/>
      <c r="I87" s="43" t="s">
        <v>21</v>
      </c>
      <c r="J87" s="44"/>
      <c r="K87" s="39" t="s">
        <v>42</v>
      </c>
      <c r="L87" s="104"/>
      <c r="M87" s="82"/>
      <c r="N87" s="45"/>
      <c r="S87" s="118"/>
      <c r="T87" s="118"/>
      <c r="U87" s="118"/>
      <c r="V87" s="118"/>
      <c r="W87" s="118"/>
      <c r="X87" s="118"/>
      <c r="Y87" s="118"/>
      <c r="Z87" s="15">
        <f t="shared" si="82"/>
        <v>0</v>
      </c>
      <c r="AA87" s="15">
        <f t="shared" si="80"/>
        <v>0</v>
      </c>
      <c r="AB87" s="15">
        <f t="shared" si="81"/>
        <v>0</v>
      </c>
    </row>
    <row r="88" spans="1:28" ht="15" customHeight="1" thickBot="1" x14ac:dyDescent="0.4">
      <c r="A88" s="120"/>
      <c r="B88" s="132"/>
      <c r="C88" s="123"/>
      <c r="D88" s="125"/>
      <c r="E88" s="61">
        <f t="shared" si="83"/>
        <v>15</v>
      </c>
      <c r="F88" s="65" t="s">
        <v>7</v>
      </c>
      <c r="G88" s="41"/>
      <c r="H88" s="42"/>
      <c r="I88" s="43" t="s">
        <v>21</v>
      </c>
      <c r="J88" s="44"/>
      <c r="K88" s="39" t="s">
        <v>42</v>
      </c>
      <c r="L88" s="104"/>
      <c r="M88" s="82"/>
      <c r="N88" s="45"/>
      <c r="S88" s="118"/>
      <c r="T88" s="118"/>
      <c r="U88" s="118"/>
      <c r="V88" s="118"/>
      <c r="W88" s="118"/>
      <c r="X88" s="118"/>
      <c r="Y88" s="118"/>
      <c r="Z88" s="15">
        <f t="shared" si="82"/>
        <v>0</v>
      </c>
      <c r="AA88" s="15">
        <f t="shared" si="80"/>
        <v>0</v>
      </c>
      <c r="AB88" s="15">
        <f t="shared" si="81"/>
        <v>0</v>
      </c>
    </row>
    <row r="89" spans="1:28" ht="15" customHeight="1" thickBot="1" x14ac:dyDescent="0.4">
      <c r="A89" s="120"/>
      <c r="B89" s="132"/>
      <c r="C89" s="123"/>
      <c r="D89" s="125"/>
      <c r="E89" s="85">
        <f t="shared" si="83"/>
        <v>16</v>
      </c>
      <c r="F89" s="86" t="s">
        <v>8</v>
      </c>
      <c r="G89" s="87"/>
      <c r="H89" s="88"/>
      <c r="I89" s="89" t="s">
        <v>21</v>
      </c>
      <c r="J89" s="90"/>
      <c r="K89" s="91" t="s">
        <v>42</v>
      </c>
      <c r="L89" s="104"/>
      <c r="M89" s="82"/>
      <c r="N89" s="45"/>
      <c r="S89" s="118"/>
      <c r="T89" s="118"/>
      <c r="U89" s="118"/>
      <c r="V89" s="118"/>
      <c r="W89" s="118"/>
      <c r="X89" s="118"/>
      <c r="Y89" s="118"/>
      <c r="Z89" s="15">
        <f t="shared" si="82"/>
        <v>0</v>
      </c>
      <c r="AA89" s="15">
        <f t="shared" si="80"/>
        <v>0</v>
      </c>
      <c r="AB89" s="15">
        <f t="shared" si="81"/>
        <v>0</v>
      </c>
    </row>
    <row r="90" spans="1:28" ht="15" customHeight="1" thickBot="1" x14ac:dyDescent="0.4">
      <c r="A90" s="120"/>
      <c r="B90" s="132"/>
      <c r="C90" s="123"/>
      <c r="D90" s="125"/>
      <c r="E90" s="61">
        <f t="shared" si="83"/>
        <v>17</v>
      </c>
      <c r="F90" s="65" t="s">
        <v>9</v>
      </c>
      <c r="G90" s="41" t="s">
        <v>3</v>
      </c>
      <c r="H90" s="42"/>
      <c r="I90" s="43" t="s">
        <v>21</v>
      </c>
      <c r="J90" s="44"/>
      <c r="K90" s="39" t="s">
        <v>42</v>
      </c>
      <c r="L90" s="104"/>
      <c r="M90" s="82"/>
      <c r="N90" s="45"/>
      <c r="S90" s="118"/>
      <c r="T90" s="118"/>
      <c r="U90" s="118"/>
      <c r="V90" s="118"/>
      <c r="W90" s="118"/>
      <c r="X90" s="118"/>
      <c r="Y90" s="118"/>
      <c r="Z90" s="15">
        <f t="shared" si="82"/>
        <v>0</v>
      </c>
      <c r="AA90" s="15">
        <f t="shared" si="80"/>
        <v>0</v>
      </c>
      <c r="AB90" s="15">
        <f t="shared" si="81"/>
        <v>0</v>
      </c>
    </row>
    <row r="91" spans="1:28" ht="15" customHeight="1" thickBot="1" x14ac:dyDescent="0.4">
      <c r="A91" s="120"/>
      <c r="B91" s="132"/>
      <c r="C91" s="123"/>
      <c r="D91" s="125"/>
      <c r="E91" s="62">
        <f t="shared" si="83"/>
        <v>18</v>
      </c>
      <c r="F91" s="66" t="s">
        <v>1</v>
      </c>
      <c r="G91" s="46" t="s">
        <v>3</v>
      </c>
      <c r="H91" s="47"/>
      <c r="I91" s="48" t="s">
        <v>21</v>
      </c>
      <c r="J91" s="49"/>
      <c r="K91" s="39" t="s">
        <v>42</v>
      </c>
      <c r="L91" s="104"/>
      <c r="M91" s="82"/>
      <c r="N91" s="45"/>
      <c r="S91" s="118"/>
      <c r="T91" s="118"/>
      <c r="U91" s="118"/>
      <c r="V91" s="118"/>
      <c r="W91" s="118"/>
      <c r="X91" s="118"/>
      <c r="Y91" s="118"/>
      <c r="Z91" s="15">
        <f t="shared" si="82"/>
        <v>0</v>
      </c>
      <c r="AA91" s="15">
        <f t="shared" si="80"/>
        <v>0</v>
      </c>
      <c r="AB91" s="15">
        <f t="shared" si="81"/>
        <v>0</v>
      </c>
    </row>
    <row r="92" spans="1:28" ht="15" customHeight="1" thickBot="1" x14ac:dyDescent="0.4">
      <c r="A92" s="120"/>
      <c r="B92" s="132"/>
      <c r="C92" s="122" t="str">
        <f t="shared" ref="C92" si="92">CONCATENATE("SEMANA ",D93)</f>
        <v>SEMANA 12</v>
      </c>
      <c r="D92" s="126"/>
      <c r="E92" s="60">
        <f t="shared" si="83"/>
        <v>19</v>
      </c>
      <c r="F92" s="55" t="s">
        <v>4</v>
      </c>
      <c r="G92" s="35"/>
      <c r="H92" s="36"/>
      <c r="I92" s="37" t="s">
        <v>21</v>
      </c>
      <c r="J92" s="38"/>
      <c r="K92" s="39" t="s">
        <v>42</v>
      </c>
      <c r="L92" s="104">
        <f t="shared" si="24"/>
        <v>0</v>
      </c>
      <c r="M92" s="82"/>
      <c r="N92" s="45"/>
      <c r="S92" s="118">
        <f>COUNTIF(G92:G98,"")</f>
        <v>5</v>
      </c>
      <c r="T92" s="118">
        <f t="shared" ref="T92" si="93">S92*7</f>
        <v>35</v>
      </c>
      <c r="U92" s="118">
        <f t="shared" ref="U92" si="94">$U$11*S92</f>
        <v>42</v>
      </c>
      <c r="V92" s="118">
        <f t="shared" ref="V92" si="95">U92-INT(U92)</f>
        <v>0</v>
      </c>
      <c r="W92" s="118">
        <f t="shared" ref="W92" si="96">SUM(Z92:Z98)</f>
        <v>0</v>
      </c>
      <c r="X92" s="118">
        <f t="shared" ref="X92" si="97">W92-INT(W92)</f>
        <v>0</v>
      </c>
      <c r="Y92" s="118" t="str">
        <f t="shared" ref="Y92" si="98">IF(W92&lt;U92,IF(W92&gt;T92,"SI","NO"),"NO")</f>
        <v>NO</v>
      </c>
      <c r="Z92" s="15">
        <f t="shared" si="82"/>
        <v>0</v>
      </c>
      <c r="AA92" s="15">
        <f t="shared" si="80"/>
        <v>0</v>
      </c>
      <c r="AB92" s="15">
        <f t="shared" si="81"/>
        <v>0</v>
      </c>
    </row>
    <row r="93" spans="1:28" ht="15" customHeight="1" thickBot="1" x14ac:dyDescent="0.4">
      <c r="A93" s="120"/>
      <c r="B93" s="132"/>
      <c r="C93" s="123"/>
      <c r="D93" s="125">
        <f t="shared" ref="D93" si="99">D86+1</f>
        <v>12</v>
      </c>
      <c r="E93" s="61">
        <f t="shared" si="83"/>
        <v>20</v>
      </c>
      <c r="F93" s="65" t="s">
        <v>5</v>
      </c>
      <c r="G93" s="41"/>
      <c r="H93" s="42"/>
      <c r="I93" s="43" t="s">
        <v>21</v>
      </c>
      <c r="J93" s="44"/>
      <c r="K93" s="39" t="s">
        <v>42</v>
      </c>
      <c r="L93" s="104" t="str">
        <f t="shared" si="22"/>
        <v/>
      </c>
      <c r="M93" s="82"/>
      <c r="N93" s="45"/>
      <c r="S93" s="118"/>
      <c r="T93" s="118"/>
      <c r="U93" s="118"/>
      <c r="V93" s="118"/>
      <c r="W93" s="118"/>
      <c r="X93" s="118"/>
      <c r="Y93" s="118"/>
      <c r="Z93" s="15">
        <f t="shared" si="82"/>
        <v>0</v>
      </c>
      <c r="AA93" s="15">
        <f t="shared" si="80"/>
        <v>0</v>
      </c>
      <c r="AB93" s="15">
        <f t="shared" si="81"/>
        <v>0</v>
      </c>
    </row>
    <row r="94" spans="1:28" ht="15" customHeight="1" thickBot="1" x14ac:dyDescent="0.4">
      <c r="A94" s="120"/>
      <c r="B94" s="132"/>
      <c r="C94" s="123"/>
      <c r="D94" s="125"/>
      <c r="E94" s="61">
        <f t="shared" si="83"/>
        <v>21</v>
      </c>
      <c r="F94" s="65" t="s">
        <v>6</v>
      </c>
      <c r="G94" s="41"/>
      <c r="H94" s="42"/>
      <c r="I94" s="43" t="s">
        <v>21</v>
      </c>
      <c r="J94" s="44"/>
      <c r="K94" s="39" t="s">
        <v>42</v>
      </c>
      <c r="L94" s="104"/>
      <c r="M94" s="82"/>
      <c r="N94" s="45"/>
      <c r="S94" s="118"/>
      <c r="T94" s="118"/>
      <c r="U94" s="118"/>
      <c r="V94" s="118"/>
      <c r="W94" s="118"/>
      <c r="X94" s="118"/>
      <c r="Y94" s="118"/>
      <c r="Z94" s="15">
        <f t="shared" si="82"/>
        <v>0</v>
      </c>
      <c r="AA94" s="15">
        <f t="shared" si="80"/>
        <v>0</v>
      </c>
      <c r="AB94" s="15">
        <f t="shared" si="81"/>
        <v>0</v>
      </c>
    </row>
    <row r="95" spans="1:28" ht="15" customHeight="1" thickBot="1" x14ac:dyDescent="0.4">
      <c r="A95" s="120"/>
      <c r="B95" s="132"/>
      <c r="C95" s="123"/>
      <c r="D95" s="125"/>
      <c r="E95" s="61">
        <f t="shared" si="83"/>
        <v>22</v>
      </c>
      <c r="F95" s="65" t="s">
        <v>7</v>
      </c>
      <c r="G95" s="41"/>
      <c r="H95" s="42"/>
      <c r="I95" s="43" t="s">
        <v>21</v>
      </c>
      <c r="J95" s="44"/>
      <c r="K95" s="39" t="s">
        <v>42</v>
      </c>
      <c r="L95" s="104"/>
      <c r="M95" s="82"/>
      <c r="N95" s="45"/>
      <c r="S95" s="118"/>
      <c r="T95" s="118"/>
      <c r="U95" s="118"/>
      <c r="V95" s="118"/>
      <c r="W95" s="118"/>
      <c r="X95" s="118"/>
      <c r="Y95" s="118"/>
      <c r="Z95" s="15">
        <f t="shared" si="82"/>
        <v>0</v>
      </c>
      <c r="AA95" s="15">
        <f t="shared" si="80"/>
        <v>0</v>
      </c>
      <c r="AB95" s="15">
        <f t="shared" si="81"/>
        <v>0</v>
      </c>
    </row>
    <row r="96" spans="1:28" ht="15" customHeight="1" thickBot="1" x14ac:dyDescent="0.4">
      <c r="A96" s="120"/>
      <c r="B96" s="132"/>
      <c r="C96" s="123"/>
      <c r="D96" s="125"/>
      <c r="E96" s="85">
        <f t="shared" si="83"/>
        <v>23</v>
      </c>
      <c r="F96" s="86" t="s">
        <v>8</v>
      </c>
      <c r="G96" s="87"/>
      <c r="H96" s="88"/>
      <c r="I96" s="89" t="s">
        <v>21</v>
      </c>
      <c r="J96" s="90"/>
      <c r="K96" s="91" t="s">
        <v>42</v>
      </c>
      <c r="L96" s="104"/>
      <c r="M96" s="82"/>
      <c r="N96" s="45"/>
      <c r="S96" s="118"/>
      <c r="T96" s="118"/>
      <c r="U96" s="118"/>
      <c r="V96" s="118"/>
      <c r="W96" s="118"/>
      <c r="X96" s="118"/>
      <c r="Y96" s="118"/>
      <c r="Z96" s="15">
        <f t="shared" si="82"/>
        <v>0</v>
      </c>
      <c r="AA96" s="15">
        <f t="shared" si="80"/>
        <v>0</v>
      </c>
      <c r="AB96" s="15">
        <f t="shared" si="81"/>
        <v>0</v>
      </c>
    </row>
    <row r="97" spans="1:28" ht="15" customHeight="1" thickBot="1" x14ac:dyDescent="0.4">
      <c r="A97" s="120"/>
      <c r="B97" s="132"/>
      <c r="C97" s="123"/>
      <c r="D97" s="125"/>
      <c r="E97" s="61">
        <f t="shared" si="83"/>
        <v>24</v>
      </c>
      <c r="F97" s="65" t="s">
        <v>9</v>
      </c>
      <c r="G97" s="41" t="s">
        <v>3</v>
      </c>
      <c r="H97" s="42"/>
      <c r="I97" s="43" t="s">
        <v>21</v>
      </c>
      <c r="J97" s="44"/>
      <c r="K97" s="39" t="s">
        <v>42</v>
      </c>
      <c r="L97" s="104"/>
      <c r="M97" s="82"/>
      <c r="N97" s="45"/>
      <c r="S97" s="118"/>
      <c r="T97" s="118"/>
      <c r="U97" s="118"/>
      <c r="V97" s="118"/>
      <c r="W97" s="118"/>
      <c r="X97" s="118"/>
      <c r="Y97" s="118"/>
      <c r="Z97" s="15">
        <f t="shared" si="82"/>
        <v>0</v>
      </c>
      <c r="AA97" s="15">
        <f t="shared" si="80"/>
        <v>0</v>
      </c>
      <c r="AB97" s="15">
        <f t="shared" si="81"/>
        <v>0</v>
      </c>
    </row>
    <row r="98" spans="1:28" ht="15" customHeight="1" thickBot="1" x14ac:dyDescent="0.4">
      <c r="A98" s="120"/>
      <c r="B98" s="132"/>
      <c r="C98" s="123"/>
      <c r="D98" s="125"/>
      <c r="E98" s="62">
        <f t="shared" si="83"/>
        <v>25</v>
      </c>
      <c r="F98" s="66" t="s">
        <v>1</v>
      </c>
      <c r="G98" s="46" t="s">
        <v>3</v>
      </c>
      <c r="H98" s="47"/>
      <c r="I98" s="48" t="s">
        <v>21</v>
      </c>
      <c r="J98" s="49"/>
      <c r="K98" s="39" t="s">
        <v>42</v>
      </c>
      <c r="L98" s="104"/>
      <c r="M98" s="82"/>
      <c r="N98" s="45"/>
      <c r="S98" s="118"/>
      <c r="T98" s="118"/>
      <c r="U98" s="118"/>
      <c r="V98" s="118"/>
      <c r="W98" s="118"/>
      <c r="X98" s="118"/>
      <c r="Y98" s="118"/>
      <c r="Z98" s="15">
        <f t="shared" si="82"/>
        <v>0</v>
      </c>
      <c r="AA98" s="15">
        <f t="shared" si="80"/>
        <v>0</v>
      </c>
      <c r="AB98" s="15">
        <f t="shared" si="81"/>
        <v>0</v>
      </c>
    </row>
    <row r="99" spans="1:28" ht="15" customHeight="1" thickBot="1" x14ac:dyDescent="0.4">
      <c r="A99" s="120"/>
      <c r="B99" s="132"/>
      <c r="C99" s="122" t="str">
        <f t="shared" ref="C99" si="100">CONCATENATE("SEMANA ",D100)</f>
        <v>SEMANA 13</v>
      </c>
      <c r="D99" s="126"/>
      <c r="E99" s="60">
        <f t="shared" si="83"/>
        <v>26</v>
      </c>
      <c r="F99" s="55" t="s">
        <v>4</v>
      </c>
      <c r="G99" s="35"/>
      <c r="H99" s="36"/>
      <c r="I99" s="37" t="s">
        <v>21</v>
      </c>
      <c r="J99" s="38"/>
      <c r="K99" s="39" t="s">
        <v>42</v>
      </c>
      <c r="L99" s="104">
        <f t="shared" si="24"/>
        <v>0</v>
      </c>
      <c r="M99" s="82"/>
      <c r="N99" s="45"/>
      <c r="S99" s="118">
        <f>COUNTIF(G99:G105,"")</f>
        <v>5</v>
      </c>
      <c r="T99" s="118">
        <f t="shared" ref="T99" si="101">S99*7</f>
        <v>35</v>
      </c>
      <c r="U99" s="118">
        <f t="shared" ref="U99" si="102">$U$11*S99</f>
        <v>42</v>
      </c>
      <c r="V99" s="118">
        <f t="shared" ref="V99" si="103">U99-INT(U99)</f>
        <v>0</v>
      </c>
      <c r="W99" s="118">
        <f t="shared" ref="W99" si="104">SUM(Z99:Z105)</f>
        <v>0</v>
      </c>
      <c r="X99" s="118">
        <f t="shared" ref="X99" si="105">W99-INT(W99)</f>
        <v>0</v>
      </c>
      <c r="Y99" s="118" t="str">
        <f t="shared" ref="Y99" si="106">IF(W99&lt;U99,IF(W99&gt;T99,"SI","NO"),"NO")</f>
        <v>NO</v>
      </c>
      <c r="Z99" s="15">
        <f t="shared" si="82"/>
        <v>0</v>
      </c>
      <c r="AA99" s="15">
        <f t="shared" si="80"/>
        <v>0</v>
      </c>
      <c r="AB99" s="15">
        <f t="shared" si="81"/>
        <v>0</v>
      </c>
    </row>
    <row r="100" spans="1:28" ht="15" customHeight="1" thickBot="1" x14ac:dyDescent="0.4">
      <c r="A100" s="120"/>
      <c r="B100" s="132"/>
      <c r="C100" s="123"/>
      <c r="D100" s="125">
        <f t="shared" ref="D100" si="107">D93+1</f>
        <v>13</v>
      </c>
      <c r="E100" s="61">
        <f t="shared" si="83"/>
        <v>27</v>
      </c>
      <c r="F100" s="65" t="s">
        <v>5</v>
      </c>
      <c r="G100" s="41"/>
      <c r="H100" s="42"/>
      <c r="I100" s="43" t="s">
        <v>21</v>
      </c>
      <c r="J100" s="44"/>
      <c r="K100" s="39" t="s">
        <v>42</v>
      </c>
      <c r="L100" s="104" t="str">
        <f t="shared" ref="L100:L163" si="108">IF(W100=0,"",CONCATENATE(INT(W100)," horas y ",INT(X100*60)," minutos"))</f>
        <v/>
      </c>
      <c r="M100" s="82"/>
      <c r="N100" s="45"/>
      <c r="S100" s="118"/>
      <c r="T100" s="118"/>
      <c r="U100" s="118"/>
      <c r="V100" s="118"/>
      <c r="W100" s="118"/>
      <c r="X100" s="118"/>
      <c r="Y100" s="118"/>
      <c r="Z100" s="15">
        <f t="shared" si="82"/>
        <v>0</v>
      </c>
      <c r="AA100" s="15">
        <f t="shared" si="80"/>
        <v>0</v>
      </c>
      <c r="AB100" s="15">
        <f t="shared" si="81"/>
        <v>0</v>
      </c>
    </row>
    <row r="101" spans="1:28" ht="15" customHeight="1" thickBot="1" x14ac:dyDescent="0.4">
      <c r="A101" s="120"/>
      <c r="B101" s="132"/>
      <c r="C101" s="123"/>
      <c r="D101" s="125"/>
      <c r="E101" s="61">
        <f t="shared" si="83"/>
        <v>28</v>
      </c>
      <c r="F101" s="65" t="s">
        <v>6</v>
      </c>
      <c r="G101" s="41"/>
      <c r="H101" s="42"/>
      <c r="I101" s="43" t="s">
        <v>21</v>
      </c>
      <c r="J101" s="44"/>
      <c r="K101" s="39" t="s">
        <v>42</v>
      </c>
      <c r="L101" s="104"/>
      <c r="M101" s="82"/>
      <c r="N101" s="45"/>
      <c r="S101" s="118"/>
      <c r="T101" s="118"/>
      <c r="U101" s="118"/>
      <c r="V101" s="118"/>
      <c r="W101" s="118"/>
      <c r="X101" s="118"/>
      <c r="Y101" s="118"/>
      <c r="Z101" s="15">
        <f t="shared" si="82"/>
        <v>0</v>
      </c>
      <c r="AA101" s="15">
        <f t="shared" si="80"/>
        <v>0</v>
      </c>
      <c r="AB101" s="15">
        <f t="shared" si="81"/>
        <v>0</v>
      </c>
    </row>
    <row r="102" spans="1:28" ht="15" customHeight="1" thickBot="1" x14ac:dyDescent="0.4">
      <c r="A102" s="120"/>
      <c r="B102" s="132"/>
      <c r="C102" s="123"/>
      <c r="D102" s="125"/>
      <c r="E102" s="61">
        <f t="shared" si="83"/>
        <v>29</v>
      </c>
      <c r="F102" s="65" t="s">
        <v>7</v>
      </c>
      <c r="G102" s="41"/>
      <c r="H102" s="42"/>
      <c r="I102" s="43" t="s">
        <v>21</v>
      </c>
      <c r="J102" s="44"/>
      <c r="K102" s="39" t="s">
        <v>42</v>
      </c>
      <c r="L102" s="104"/>
      <c r="M102" s="82"/>
      <c r="N102" s="45"/>
      <c r="S102" s="118"/>
      <c r="T102" s="118"/>
      <c r="U102" s="118"/>
      <c r="V102" s="118"/>
      <c r="W102" s="118"/>
      <c r="X102" s="118"/>
      <c r="Y102" s="118"/>
      <c r="Z102" s="15">
        <f t="shared" si="82"/>
        <v>0</v>
      </c>
      <c r="AA102" s="15">
        <f t="shared" si="80"/>
        <v>0</v>
      </c>
      <c r="AB102" s="15">
        <f t="shared" si="81"/>
        <v>0</v>
      </c>
    </row>
    <row r="103" spans="1:28" ht="15" customHeight="1" thickBot="1" x14ac:dyDescent="0.4">
      <c r="A103" s="120"/>
      <c r="B103" s="132"/>
      <c r="C103" s="123"/>
      <c r="D103" s="125"/>
      <c r="E103" s="85">
        <f t="shared" si="83"/>
        <v>30</v>
      </c>
      <c r="F103" s="86" t="s">
        <v>8</v>
      </c>
      <c r="G103" s="87"/>
      <c r="H103" s="88"/>
      <c r="I103" s="89" t="s">
        <v>21</v>
      </c>
      <c r="J103" s="90"/>
      <c r="K103" s="91" t="s">
        <v>42</v>
      </c>
      <c r="L103" s="104"/>
      <c r="M103" s="82"/>
      <c r="N103" s="45"/>
      <c r="S103" s="118"/>
      <c r="T103" s="118"/>
      <c r="U103" s="118"/>
      <c r="V103" s="118"/>
      <c r="W103" s="118"/>
      <c r="X103" s="118"/>
      <c r="Y103" s="118"/>
      <c r="Z103" s="15">
        <f t="shared" si="82"/>
        <v>0</v>
      </c>
      <c r="AA103" s="15">
        <f t="shared" si="80"/>
        <v>0</v>
      </c>
      <c r="AB103" s="15">
        <f t="shared" si="81"/>
        <v>0</v>
      </c>
    </row>
    <row r="104" spans="1:28" ht="15" customHeight="1" thickBot="1" x14ac:dyDescent="0.4">
      <c r="A104" s="121"/>
      <c r="B104" s="132"/>
      <c r="C104" s="123"/>
      <c r="D104" s="125"/>
      <c r="E104" s="61">
        <f t="shared" si="83"/>
        <v>31</v>
      </c>
      <c r="F104" s="65" t="s">
        <v>9</v>
      </c>
      <c r="G104" s="41" t="s">
        <v>3</v>
      </c>
      <c r="H104" s="42"/>
      <c r="I104" s="43" t="s">
        <v>21</v>
      </c>
      <c r="J104" s="44"/>
      <c r="K104" s="39" t="s">
        <v>42</v>
      </c>
      <c r="L104" s="104"/>
      <c r="M104" s="82"/>
      <c r="N104" s="45"/>
      <c r="S104" s="118"/>
      <c r="T104" s="118"/>
      <c r="U104" s="118"/>
      <c r="V104" s="118"/>
      <c r="W104" s="118"/>
      <c r="X104" s="118"/>
      <c r="Y104" s="118"/>
      <c r="Z104" s="15">
        <f t="shared" si="82"/>
        <v>0</v>
      </c>
      <c r="AA104" s="15">
        <f t="shared" si="80"/>
        <v>0</v>
      </c>
      <c r="AB104" s="15">
        <f t="shared" si="81"/>
        <v>0</v>
      </c>
    </row>
    <row r="105" spans="1:28" ht="15" customHeight="1" thickTop="1" thickBot="1" x14ac:dyDescent="0.4">
      <c r="A105" s="119" t="s">
        <v>12</v>
      </c>
      <c r="B105" s="132">
        <v>4</v>
      </c>
      <c r="C105" s="123"/>
      <c r="D105" s="125"/>
      <c r="E105" s="62">
        <v>1</v>
      </c>
      <c r="F105" s="66" t="s">
        <v>1</v>
      </c>
      <c r="G105" s="46" t="s">
        <v>3</v>
      </c>
      <c r="H105" s="47"/>
      <c r="I105" s="48" t="s">
        <v>21</v>
      </c>
      <c r="J105" s="49"/>
      <c r="K105" s="39" t="s">
        <v>42</v>
      </c>
      <c r="L105" s="104"/>
      <c r="M105" s="82"/>
      <c r="N105" s="45"/>
      <c r="S105" s="118"/>
      <c r="T105" s="118"/>
      <c r="U105" s="118"/>
      <c r="V105" s="118"/>
      <c r="W105" s="118"/>
      <c r="X105" s="118"/>
      <c r="Y105" s="118"/>
      <c r="Z105" s="15">
        <f t="shared" si="82"/>
        <v>0</v>
      </c>
      <c r="AA105" s="15">
        <f t="shared" si="80"/>
        <v>0</v>
      </c>
      <c r="AB105" s="15">
        <f t="shared" si="81"/>
        <v>0</v>
      </c>
    </row>
    <row r="106" spans="1:28" ht="15" customHeight="1" thickBot="1" x14ac:dyDescent="0.4">
      <c r="A106" s="120"/>
      <c r="B106" s="132"/>
      <c r="C106" s="122" t="str">
        <f t="shared" ref="C106" si="109">CONCATENATE("SEMANA ",D107)</f>
        <v>SEMANA 14</v>
      </c>
      <c r="D106" s="126"/>
      <c r="E106" s="60">
        <f t="shared" si="83"/>
        <v>2</v>
      </c>
      <c r="F106" s="55" t="s">
        <v>4</v>
      </c>
      <c r="G106" s="35"/>
      <c r="H106" s="36"/>
      <c r="I106" s="37" t="s">
        <v>21</v>
      </c>
      <c r="J106" s="38"/>
      <c r="K106" s="39" t="s">
        <v>42</v>
      </c>
      <c r="L106" s="104">
        <f t="shared" ref="L106:L120" si="110">COUNTIF(K106:K112,"SI")</f>
        <v>0</v>
      </c>
      <c r="M106" s="82"/>
      <c r="N106" s="45"/>
      <c r="S106" s="118">
        <f>COUNTIF(G106:G112,"")</f>
        <v>5</v>
      </c>
      <c r="T106" s="118">
        <f t="shared" ref="T106" si="111">S106*7</f>
        <v>35</v>
      </c>
      <c r="U106" s="118">
        <f t="shared" ref="U106" si="112">$U$11*S106</f>
        <v>42</v>
      </c>
      <c r="V106" s="118">
        <f t="shared" ref="V106" si="113">U106-INT(U106)</f>
        <v>0</v>
      </c>
      <c r="W106" s="118">
        <f t="shared" ref="W106" si="114">SUM(Z106:Z112)</f>
        <v>0</v>
      </c>
      <c r="X106" s="118">
        <f t="shared" ref="X106" si="115">W106-INT(W106)</f>
        <v>0</v>
      </c>
      <c r="Y106" s="118" t="str">
        <f t="shared" ref="Y106" si="116">IF(W106&lt;U106,IF(W106&gt;T106,"SI","NO"),"NO")</f>
        <v>NO</v>
      </c>
      <c r="Z106" s="15">
        <f t="shared" si="82"/>
        <v>0</v>
      </c>
      <c r="AA106" s="15">
        <f t="shared" si="80"/>
        <v>0</v>
      </c>
      <c r="AB106" s="15">
        <f t="shared" si="81"/>
        <v>0</v>
      </c>
    </row>
    <row r="107" spans="1:28" ht="15" customHeight="1" thickBot="1" x14ac:dyDescent="0.4">
      <c r="A107" s="120"/>
      <c r="B107" s="132"/>
      <c r="C107" s="123"/>
      <c r="D107" s="125">
        <f t="shared" ref="D107" si="117">D100+1</f>
        <v>14</v>
      </c>
      <c r="E107" s="61">
        <f t="shared" si="83"/>
        <v>3</v>
      </c>
      <c r="F107" s="65" t="s">
        <v>5</v>
      </c>
      <c r="G107" s="41"/>
      <c r="H107" s="42"/>
      <c r="I107" s="43" t="s">
        <v>21</v>
      </c>
      <c r="J107" s="44"/>
      <c r="K107" s="39" t="s">
        <v>42</v>
      </c>
      <c r="L107" s="104" t="str">
        <f t="shared" si="108"/>
        <v/>
      </c>
      <c r="M107" s="82"/>
      <c r="N107" s="45"/>
      <c r="S107" s="118"/>
      <c r="T107" s="118"/>
      <c r="U107" s="118"/>
      <c r="V107" s="118"/>
      <c r="W107" s="118"/>
      <c r="X107" s="118"/>
      <c r="Y107" s="118"/>
      <c r="Z107" s="15">
        <f t="shared" si="82"/>
        <v>0</v>
      </c>
      <c r="AA107" s="15">
        <f t="shared" si="80"/>
        <v>0</v>
      </c>
      <c r="AB107" s="15">
        <f t="shared" si="81"/>
        <v>0</v>
      </c>
    </row>
    <row r="108" spans="1:28" ht="15" customHeight="1" thickBot="1" x14ac:dyDescent="0.4">
      <c r="A108" s="120"/>
      <c r="B108" s="132"/>
      <c r="C108" s="123"/>
      <c r="D108" s="125"/>
      <c r="E108" s="61">
        <f t="shared" si="83"/>
        <v>4</v>
      </c>
      <c r="F108" s="65" t="s">
        <v>6</v>
      </c>
      <c r="G108" s="41"/>
      <c r="H108" s="42"/>
      <c r="I108" s="43" t="s">
        <v>21</v>
      </c>
      <c r="J108" s="44"/>
      <c r="K108" s="39" t="s">
        <v>42</v>
      </c>
      <c r="L108" s="104"/>
      <c r="M108" s="82"/>
      <c r="N108" s="45"/>
      <c r="S108" s="118"/>
      <c r="T108" s="118"/>
      <c r="U108" s="118"/>
      <c r="V108" s="118"/>
      <c r="W108" s="118"/>
      <c r="X108" s="118"/>
      <c r="Y108" s="118"/>
      <c r="Z108" s="15">
        <f t="shared" si="82"/>
        <v>0</v>
      </c>
      <c r="AA108" s="15">
        <f t="shared" si="80"/>
        <v>0</v>
      </c>
      <c r="AB108" s="15">
        <f t="shared" si="81"/>
        <v>0</v>
      </c>
    </row>
    <row r="109" spans="1:28" ht="15" customHeight="1" thickBot="1" x14ac:dyDescent="0.4">
      <c r="A109" s="120"/>
      <c r="B109" s="132"/>
      <c r="C109" s="123"/>
      <c r="D109" s="125"/>
      <c r="E109" s="61">
        <f t="shared" si="83"/>
        <v>5</v>
      </c>
      <c r="F109" s="65" t="s">
        <v>7</v>
      </c>
      <c r="G109" s="41"/>
      <c r="H109" s="42"/>
      <c r="I109" s="43" t="s">
        <v>21</v>
      </c>
      <c r="J109" s="44"/>
      <c r="K109" s="39" t="s">
        <v>42</v>
      </c>
      <c r="L109" s="104"/>
      <c r="M109" s="82"/>
      <c r="N109" s="45"/>
      <c r="S109" s="118"/>
      <c r="T109" s="118"/>
      <c r="U109" s="118"/>
      <c r="V109" s="118"/>
      <c r="W109" s="118"/>
      <c r="X109" s="118"/>
      <c r="Y109" s="118"/>
      <c r="Z109" s="15">
        <f t="shared" si="82"/>
        <v>0</v>
      </c>
      <c r="AA109" s="15">
        <f t="shared" si="80"/>
        <v>0</v>
      </c>
      <c r="AB109" s="15">
        <f t="shared" si="81"/>
        <v>0</v>
      </c>
    </row>
    <row r="110" spans="1:28" ht="15" customHeight="1" thickBot="1" x14ac:dyDescent="0.4">
      <c r="A110" s="120"/>
      <c r="B110" s="132"/>
      <c r="C110" s="123"/>
      <c r="D110" s="125"/>
      <c r="E110" s="85">
        <f t="shared" si="83"/>
        <v>6</v>
      </c>
      <c r="F110" s="86" t="s">
        <v>8</v>
      </c>
      <c r="G110" s="87"/>
      <c r="H110" s="88"/>
      <c r="I110" s="89" t="s">
        <v>21</v>
      </c>
      <c r="J110" s="90"/>
      <c r="K110" s="91" t="s">
        <v>42</v>
      </c>
      <c r="L110" s="104"/>
      <c r="M110" s="82"/>
      <c r="N110" s="45"/>
      <c r="S110" s="118"/>
      <c r="T110" s="118"/>
      <c r="U110" s="118"/>
      <c r="V110" s="118"/>
      <c r="W110" s="118"/>
      <c r="X110" s="118"/>
      <c r="Y110" s="118"/>
      <c r="Z110" s="15">
        <f t="shared" si="82"/>
        <v>0</v>
      </c>
      <c r="AA110" s="15">
        <f t="shared" si="80"/>
        <v>0</v>
      </c>
      <c r="AB110" s="15">
        <f t="shared" si="81"/>
        <v>0</v>
      </c>
    </row>
    <row r="111" spans="1:28" ht="15" customHeight="1" thickBot="1" x14ac:dyDescent="0.4">
      <c r="A111" s="120"/>
      <c r="B111" s="132"/>
      <c r="C111" s="123"/>
      <c r="D111" s="125"/>
      <c r="E111" s="61">
        <f t="shared" si="83"/>
        <v>7</v>
      </c>
      <c r="F111" s="65" t="s">
        <v>9</v>
      </c>
      <c r="G111" s="41" t="s">
        <v>3</v>
      </c>
      <c r="H111" s="42"/>
      <c r="I111" s="43" t="s">
        <v>21</v>
      </c>
      <c r="J111" s="44"/>
      <c r="K111" s="39" t="s">
        <v>42</v>
      </c>
      <c r="L111" s="104"/>
      <c r="M111" s="82"/>
      <c r="N111" s="45"/>
      <c r="S111" s="118"/>
      <c r="T111" s="118"/>
      <c r="U111" s="118"/>
      <c r="V111" s="118"/>
      <c r="W111" s="118"/>
      <c r="X111" s="118"/>
      <c r="Y111" s="118"/>
      <c r="Z111" s="15">
        <f t="shared" si="82"/>
        <v>0</v>
      </c>
      <c r="AA111" s="15">
        <f t="shared" si="80"/>
        <v>0</v>
      </c>
      <c r="AB111" s="15">
        <f t="shared" si="81"/>
        <v>0</v>
      </c>
    </row>
    <row r="112" spans="1:28" ht="15" customHeight="1" thickBot="1" x14ac:dyDescent="0.4">
      <c r="A112" s="120"/>
      <c r="B112" s="132"/>
      <c r="C112" s="123"/>
      <c r="D112" s="125"/>
      <c r="E112" s="62">
        <f t="shared" si="83"/>
        <v>8</v>
      </c>
      <c r="F112" s="66" t="s">
        <v>1</v>
      </c>
      <c r="G112" s="46" t="s">
        <v>3</v>
      </c>
      <c r="H112" s="47"/>
      <c r="I112" s="48" t="s">
        <v>21</v>
      </c>
      <c r="J112" s="49"/>
      <c r="K112" s="39" t="s">
        <v>42</v>
      </c>
      <c r="L112" s="104"/>
      <c r="M112" s="82"/>
      <c r="N112" s="45"/>
      <c r="S112" s="118"/>
      <c r="T112" s="118"/>
      <c r="U112" s="118"/>
      <c r="V112" s="118"/>
      <c r="W112" s="118"/>
      <c r="X112" s="118"/>
      <c r="Y112" s="118"/>
      <c r="Z112" s="15">
        <f t="shared" si="82"/>
        <v>0</v>
      </c>
      <c r="AA112" s="15">
        <f t="shared" si="80"/>
        <v>0</v>
      </c>
      <c r="AB112" s="15">
        <f t="shared" si="81"/>
        <v>0</v>
      </c>
    </row>
    <row r="113" spans="1:28" ht="15" customHeight="1" thickBot="1" x14ac:dyDescent="0.4">
      <c r="A113" s="120"/>
      <c r="B113" s="132"/>
      <c r="C113" s="122" t="str">
        <f t="shared" ref="C113" si="118">CONCATENATE("SEMANA ",D114)</f>
        <v>SEMANA 15</v>
      </c>
      <c r="D113" s="126"/>
      <c r="E113" s="60">
        <f t="shared" si="83"/>
        <v>9</v>
      </c>
      <c r="F113" s="55" t="s">
        <v>4</v>
      </c>
      <c r="G113" s="35"/>
      <c r="H113" s="36"/>
      <c r="I113" s="37" t="s">
        <v>21</v>
      </c>
      <c r="J113" s="38"/>
      <c r="K113" s="39" t="s">
        <v>42</v>
      </c>
      <c r="L113" s="104">
        <f t="shared" si="110"/>
        <v>0</v>
      </c>
      <c r="M113" s="82"/>
      <c r="N113" s="45"/>
      <c r="S113" s="118">
        <f>COUNTIF(G113:G119,"")</f>
        <v>5</v>
      </c>
      <c r="T113" s="118">
        <f t="shared" ref="T113" si="119">S113*7</f>
        <v>35</v>
      </c>
      <c r="U113" s="118">
        <f t="shared" ref="U113" si="120">$U$11*S113</f>
        <v>42</v>
      </c>
      <c r="V113" s="118">
        <f t="shared" ref="V113" si="121">U113-INT(U113)</f>
        <v>0</v>
      </c>
      <c r="W113" s="118">
        <f t="shared" ref="W113" si="122">SUM(Z113:Z119)</f>
        <v>0</v>
      </c>
      <c r="X113" s="118">
        <f t="shared" ref="X113" si="123">W113-INT(W113)</f>
        <v>0</v>
      </c>
      <c r="Y113" s="118" t="str">
        <f t="shared" ref="Y113" si="124">IF(W113&lt;U113,IF(W113&gt;T113,"SI","NO"),"NO")</f>
        <v>NO</v>
      </c>
      <c r="Z113" s="15">
        <f t="shared" si="82"/>
        <v>0</v>
      </c>
      <c r="AA113" s="15">
        <f t="shared" si="80"/>
        <v>0</v>
      </c>
      <c r="AB113" s="15">
        <f t="shared" si="81"/>
        <v>0</v>
      </c>
    </row>
    <row r="114" spans="1:28" ht="15" customHeight="1" thickBot="1" x14ac:dyDescent="0.4">
      <c r="A114" s="120"/>
      <c r="B114" s="132"/>
      <c r="C114" s="123"/>
      <c r="D114" s="125">
        <f t="shared" ref="D114" si="125">D107+1</f>
        <v>15</v>
      </c>
      <c r="E114" s="61">
        <f t="shared" si="83"/>
        <v>10</v>
      </c>
      <c r="F114" s="65" t="s">
        <v>5</v>
      </c>
      <c r="G114" s="41"/>
      <c r="H114" s="42"/>
      <c r="I114" s="43" t="s">
        <v>21</v>
      </c>
      <c r="J114" s="44"/>
      <c r="K114" s="39" t="s">
        <v>42</v>
      </c>
      <c r="L114" s="104" t="str">
        <f t="shared" si="108"/>
        <v/>
      </c>
      <c r="M114" s="82"/>
      <c r="N114" s="45"/>
      <c r="S114" s="118"/>
      <c r="T114" s="118"/>
      <c r="U114" s="118"/>
      <c r="V114" s="118"/>
      <c r="W114" s="118"/>
      <c r="X114" s="118"/>
      <c r="Y114" s="118"/>
      <c r="Z114" s="15">
        <f t="shared" si="82"/>
        <v>0</v>
      </c>
      <c r="AA114" s="15">
        <f t="shared" si="80"/>
        <v>0</v>
      </c>
      <c r="AB114" s="15">
        <f t="shared" si="81"/>
        <v>0</v>
      </c>
    </row>
    <row r="115" spans="1:28" ht="15" customHeight="1" thickBot="1" x14ac:dyDescent="0.4">
      <c r="A115" s="120"/>
      <c r="B115" s="132"/>
      <c r="C115" s="123"/>
      <c r="D115" s="125"/>
      <c r="E115" s="61">
        <f t="shared" si="83"/>
        <v>11</v>
      </c>
      <c r="F115" s="65" t="s">
        <v>6</v>
      </c>
      <c r="G115" s="41"/>
      <c r="H115" s="42"/>
      <c r="I115" s="43" t="s">
        <v>21</v>
      </c>
      <c r="J115" s="44"/>
      <c r="K115" s="39" t="s">
        <v>42</v>
      </c>
      <c r="L115" s="104"/>
      <c r="M115" s="82"/>
      <c r="N115" s="45"/>
      <c r="S115" s="118"/>
      <c r="T115" s="118"/>
      <c r="U115" s="118"/>
      <c r="V115" s="118"/>
      <c r="W115" s="118"/>
      <c r="X115" s="118"/>
      <c r="Y115" s="118"/>
      <c r="Z115" s="15">
        <f t="shared" si="82"/>
        <v>0</v>
      </c>
      <c r="AA115" s="15">
        <f t="shared" si="80"/>
        <v>0</v>
      </c>
      <c r="AB115" s="15">
        <f t="shared" si="81"/>
        <v>0</v>
      </c>
    </row>
    <row r="116" spans="1:28" ht="15" customHeight="1" thickBot="1" x14ac:dyDescent="0.4">
      <c r="A116" s="120"/>
      <c r="B116" s="132"/>
      <c r="C116" s="123"/>
      <c r="D116" s="125"/>
      <c r="E116" s="61">
        <f t="shared" si="83"/>
        <v>12</v>
      </c>
      <c r="F116" s="65" t="s">
        <v>7</v>
      </c>
      <c r="G116" s="41"/>
      <c r="H116" s="42"/>
      <c r="I116" s="43" t="s">
        <v>21</v>
      </c>
      <c r="J116" s="44"/>
      <c r="K116" s="39" t="s">
        <v>42</v>
      </c>
      <c r="L116" s="104"/>
      <c r="M116" s="82"/>
      <c r="N116" s="45"/>
      <c r="S116" s="118"/>
      <c r="T116" s="118"/>
      <c r="U116" s="118"/>
      <c r="V116" s="118"/>
      <c r="W116" s="118"/>
      <c r="X116" s="118"/>
      <c r="Y116" s="118"/>
      <c r="Z116" s="15">
        <f t="shared" si="82"/>
        <v>0</v>
      </c>
      <c r="AA116" s="15">
        <f t="shared" si="80"/>
        <v>0</v>
      </c>
      <c r="AB116" s="15">
        <f t="shared" si="81"/>
        <v>0</v>
      </c>
    </row>
    <row r="117" spans="1:28" ht="15" customHeight="1" thickBot="1" x14ac:dyDescent="0.4">
      <c r="A117" s="120"/>
      <c r="B117" s="132"/>
      <c r="C117" s="123"/>
      <c r="D117" s="125"/>
      <c r="E117" s="85">
        <f t="shared" si="83"/>
        <v>13</v>
      </c>
      <c r="F117" s="86" t="s">
        <v>8</v>
      </c>
      <c r="G117" s="87"/>
      <c r="H117" s="88"/>
      <c r="I117" s="89" t="s">
        <v>21</v>
      </c>
      <c r="J117" s="90"/>
      <c r="K117" s="91" t="s">
        <v>42</v>
      </c>
      <c r="L117" s="104"/>
      <c r="M117" s="82"/>
      <c r="N117" s="45"/>
      <c r="S117" s="118"/>
      <c r="T117" s="118"/>
      <c r="U117" s="118"/>
      <c r="V117" s="118"/>
      <c r="W117" s="118"/>
      <c r="X117" s="118"/>
      <c r="Y117" s="118"/>
      <c r="Z117" s="15">
        <f t="shared" si="82"/>
        <v>0</v>
      </c>
      <c r="AA117" s="15">
        <f t="shared" si="80"/>
        <v>0</v>
      </c>
      <c r="AB117" s="15">
        <f t="shared" si="81"/>
        <v>0</v>
      </c>
    </row>
    <row r="118" spans="1:28" ht="15" customHeight="1" thickBot="1" x14ac:dyDescent="0.4">
      <c r="A118" s="120"/>
      <c r="B118" s="132"/>
      <c r="C118" s="123"/>
      <c r="D118" s="125"/>
      <c r="E118" s="61">
        <f t="shared" si="83"/>
        <v>14</v>
      </c>
      <c r="F118" s="65" t="s">
        <v>9</v>
      </c>
      <c r="G118" s="41" t="s">
        <v>3</v>
      </c>
      <c r="H118" s="42"/>
      <c r="I118" s="43" t="s">
        <v>21</v>
      </c>
      <c r="J118" s="44"/>
      <c r="K118" s="39" t="s">
        <v>42</v>
      </c>
      <c r="L118" s="104"/>
      <c r="M118" s="82"/>
      <c r="N118" s="45"/>
      <c r="S118" s="118"/>
      <c r="T118" s="118"/>
      <c r="U118" s="118"/>
      <c r="V118" s="118"/>
      <c r="W118" s="118"/>
      <c r="X118" s="118"/>
      <c r="Y118" s="118"/>
      <c r="Z118" s="15">
        <f t="shared" si="82"/>
        <v>0</v>
      </c>
      <c r="AA118" s="15">
        <f t="shared" si="80"/>
        <v>0</v>
      </c>
      <c r="AB118" s="15">
        <f t="shared" si="81"/>
        <v>0</v>
      </c>
    </row>
    <row r="119" spans="1:28" ht="15" customHeight="1" thickBot="1" x14ac:dyDescent="0.4">
      <c r="A119" s="120"/>
      <c r="B119" s="132"/>
      <c r="C119" s="123"/>
      <c r="D119" s="125"/>
      <c r="E119" s="62">
        <f t="shared" si="83"/>
        <v>15</v>
      </c>
      <c r="F119" s="66" t="s">
        <v>1</v>
      </c>
      <c r="G119" s="46" t="s">
        <v>3</v>
      </c>
      <c r="H119" s="47"/>
      <c r="I119" s="48" t="s">
        <v>21</v>
      </c>
      <c r="J119" s="49"/>
      <c r="K119" s="39" t="s">
        <v>42</v>
      </c>
      <c r="L119" s="104"/>
      <c r="M119" s="82"/>
      <c r="N119" s="45"/>
      <c r="S119" s="118"/>
      <c r="T119" s="118"/>
      <c r="U119" s="118"/>
      <c r="V119" s="118"/>
      <c r="W119" s="118"/>
      <c r="X119" s="118"/>
      <c r="Y119" s="118"/>
      <c r="Z119" s="15">
        <f t="shared" si="82"/>
        <v>0</v>
      </c>
      <c r="AA119" s="15">
        <f t="shared" si="80"/>
        <v>0</v>
      </c>
      <c r="AB119" s="15">
        <f t="shared" si="81"/>
        <v>0</v>
      </c>
    </row>
    <row r="120" spans="1:28" ht="15" customHeight="1" thickBot="1" x14ac:dyDescent="0.4">
      <c r="A120" s="120"/>
      <c r="B120" s="132"/>
      <c r="C120" s="122" t="str">
        <f t="shared" ref="C120" si="126">CONCATENATE("SEMANA ",D121)</f>
        <v>SEMANA 16</v>
      </c>
      <c r="D120" s="126"/>
      <c r="E120" s="60">
        <f t="shared" si="83"/>
        <v>16</v>
      </c>
      <c r="F120" s="55" t="s">
        <v>4</v>
      </c>
      <c r="G120" s="35"/>
      <c r="H120" s="36"/>
      <c r="I120" s="37" t="s">
        <v>21</v>
      </c>
      <c r="J120" s="38"/>
      <c r="K120" s="39" t="s">
        <v>42</v>
      </c>
      <c r="L120" s="104">
        <f t="shared" si="110"/>
        <v>0</v>
      </c>
      <c r="M120" s="82"/>
      <c r="N120" s="45"/>
      <c r="S120" s="118">
        <f>COUNTIF(G120:G126,"")</f>
        <v>5</v>
      </c>
      <c r="T120" s="118">
        <f t="shared" ref="T120" si="127">S120*7</f>
        <v>35</v>
      </c>
      <c r="U120" s="118">
        <f t="shared" ref="U120" si="128">$U$11*S120</f>
        <v>42</v>
      </c>
      <c r="V120" s="118">
        <f t="shared" ref="V120" si="129">U120-INT(U120)</f>
        <v>0</v>
      </c>
      <c r="W120" s="118">
        <f t="shared" ref="W120" si="130">SUM(Z120:Z126)</f>
        <v>0</v>
      </c>
      <c r="X120" s="118">
        <f t="shared" ref="X120" si="131">W120-INT(W120)</f>
        <v>0</v>
      </c>
      <c r="Y120" s="118" t="str">
        <f t="shared" ref="Y120" si="132">IF(W120&lt;U120,IF(W120&gt;T120,"SI","NO"),"NO")</f>
        <v>NO</v>
      </c>
      <c r="Z120" s="15">
        <f t="shared" si="82"/>
        <v>0</v>
      </c>
      <c r="AA120" s="15">
        <f t="shared" si="80"/>
        <v>0</v>
      </c>
      <c r="AB120" s="15">
        <f t="shared" si="81"/>
        <v>0</v>
      </c>
    </row>
    <row r="121" spans="1:28" ht="15" customHeight="1" thickBot="1" x14ac:dyDescent="0.4">
      <c r="A121" s="120"/>
      <c r="B121" s="132"/>
      <c r="C121" s="123"/>
      <c r="D121" s="125">
        <f t="shared" ref="D121" si="133">D114+1</f>
        <v>16</v>
      </c>
      <c r="E121" s="61">
        <f t="shared" si="83"/>
        <v>17</v>
      </c>
      <c r="F121" s="65" t="s">
        <v>5</v>
      </c>
      <c r="G121" s="41"/>
      <c r="H121" s="42"/>
      <c r="I121" s="43" t="s">
        <v>21</v>
      </c>
      <c r="J121" s="44"/>
      <c r="K121" s="39" t="s">
        <v>42</v>
      </c>
      <c r="L121" s="104" t="str">
        <f t="shared" si="108"/>
        <v/>
      </c>
      <c r="M121" s="82"/>
      <c r="N121" s="45"/>
      <c r="S121" s="118"/>
      <c r="T121" s="118"/>
      <c r="U121" s="118"/>
      <c r="V121" s="118"/>
      <c r="W121" s="118"/>
      <c r="X121" s="118"/>
      <c r="Y121" s="118"/>
      <c r="Z121" s="15">
        <f t="shared" si="82"/>
        <v>0</v>
      </c>
      <c r="AA121" s="15">
        <f t="shared" si="80"/>
        <v>0</v>
      </c>
      <c r="AB121" s="15">
        <f t="shared" si="81"/>
        <v>0</v>
      </c>
    </row>
    <row r="122" spans="1:28" ht="15" customHeight="1" thickBot="1" x14ac:dyDescent="0.4">
      <c r="A122" s="120"/>
      <c r="B122" s="132"/>
      <c r="C122" s="123"/>
      <c r="D122" s="125"/>
      <c r="E122" s="61">
        <f t="shared" si="83"/>
        <v>18</v>
      </c>
      <c r="F122" s="65" t="s">
        <v>6</v>
      </c>
      <c r="G122" s="41"/>
      <c r="H122" s="42"/>
      <c r="I122" s="43" t="s">
        <v>21</v>
      </c>
      <c r="J122" s="44"/>
      <c r="K122" s="39" t="s">
        <v>42</v>
      </c>
      <c r="L122" s="104"/>
      <c r="M122" s="82"/>
      <c r="N122" s="45"/>
      <c r="S122" s="118"/>
      <c r="T122" s="118"/>
      <c r="U122" s="118"/>
      <c r="V122" s="118"/>
      <c r="W122" s="118"/>
      <c r="X122" s="118"/>
      <c r="Y122" s="118"/>
      <c r="Z122" s="15">
        <f t="shared" si="82"/>
        <v>0</v>
      </c>
      <c r="AA122" s="15">
        <f t="shared" si="80"/>
        <v>0</v>
      </c>
      <c r="AB122" s="15">
        <f t="shared" si="81"/>
        <v>0</v>
      </c>
    </row>
    <row r="123" spans="1:28" ht="15" customHeight="1" thickBot="1" x14ac:dyDescent="0.4">
      <c r="A123" s="120"/>
      <c r="B123" s="132"/>
      <c r="C123" s="123"/>
      <c r="D123" s="125"/>
      <c r="E123" s="61">
        <f t="shared" si="83"/>
        <v>19</v>
      </c>
      <c r="F123" s="65" t="s">
        <v>7</v>
      </c>
      <c r="G123" s="41"/>
      <c r="H123" s="42"/>
      <c r="I123" s="43" t="s">
        <v>21</v>
      </c>
      <c r="J123" s="44"/>
      <c r="K123" s="39" t="s">
        <v>42</v>
      </c>
      <c r="L123" s="104"/>
      <c r="M123" s="82"/>
      <c r="N123" s="45"/>
      <c r="S123" s="118"/>
      <c r="T123" s="118"/>
      <c r="U123" s="118"/>
      <c r="V123" s="118"/>
      <c r="W123" s="118"/>
      <c r="X123" s="118"/>
      <c r="Y123" s="118"/>
      <c r="Z123" s="15">
        <f t="shared" si="82"/>
        <v>0</v>
      </c>
      <c r="AA123" s="15">
        <f t="shared" si="80"/>
        <v>0</v>
      </c>
      <c r="AB123" s="15">
        <f t="shared" si="81"/>
        <v>0</v>
      </c>
    </row>
    <row r="124" spans="1:28" ht="15" customHeight="1" thickBot="1" x14ac:dyDescent="0.4">
      <c r="A124" s="120"/>
      <c r="B124" s="132"/>
      <c r="C124" s="123"/>
      <c r="D124" s="125"/>
      <c r="E124" s="85">
        <f t="shared" si="83"/>
        <v>20</v>
      </c>
      <c r="F124" s="86" t="s">
        <v>8</v>
      </c>
      <c r="G124" s="87"/>
      <c r="H124" s="88"/>
      <c r="I124" s="89" t="s">
        <v>21</v>
      </c>
      <c r="J124" s="90"/>
      <c r="K124" s="91" t="s">
        <v>42</v>
      </c>
      <c r="L124" s="104"/>
      <c r="M124" s="82"/>
      <c r="N124" s="45"/>
      <c r="S124" s="118"/>
      <c r="T124" s="118"/>
      <c r="U124" s="118"/>
      <c r="V124" s="118"/>
      <c r="W124" s="118"/>
      <c r="X124" s="118"/>
      <c r="Y124" s="118"/>
      <c r="Z124" s="15">
        <f t="shared" si="82"/>
        <v>0</v>
      </c>
      <c r="AA124" s="15">
        <f t="shared" si="80"/>
        <v>0</v>
      </c>
      <c r="AB124" s="15">
        <f t="shared" si="81"/>
        <v>0</v>
      </c>
    </row>
    <row r="125" spans="1:28" ht="15" customHeight="1" thickBot="1" x14ac:dyDescent="0.4">
      <c r="A125" s="120"/>
      <c r="B125" s="132"/>
      <c r="C125" s="123"/>
      <c r="D125" s="125"/>
      <c r="E125" s="61">
        <f t="shared" si="83"/>
        <v>21</v>
      </c>
      <c r="F125" s="65" t="s">
        <v>9</v>
      </c>
      <c r="G125" s="41" t="s">
        <v>3</v>
      </c>
      <c r="H125" s="42"/>
      <c r="I125" s="43" t="s">
        <v>21</v>
      </c>
      <c r="J125" s="44"/>
      <c r="K125" s="39" t="s">
        <v>42</v>
      </c>
      <c r="L125" s="104"/>
      <c r="M125" s="82"/>
      <c r="N125" s="45"/>
      <c r="S125" s="118"/>
      <c r="T125" s="118"/>
      <c r="U125" s="118"/>
      <c r="V125" s="118"/>
      <c r="W125" s="118"/>
      <c r="X125" s="118"/>
      <c r="Y125" s="118"/>
      <c r="Z125" s="15">
        <f t="shared" si="82"/>
        <v>0</v>
      </c>
      <c r="AA125" s="15">
        <f t="shared" si="80"/>
        <v>0</v>
      </c>
      <c r="AB125" s="15">
        <f t="shared" si="81"/>
        <v>0</v>
      </c>
    </row>
    <row r="126" spans="1:28" ht="15" customHeight="1" thickBot="1" x14ac:dyDescent="0.4">
      <c r="A126" s="120"/>
      <c r="B126" s="132"/>
      <c r="C126" s="123"/>
      <c r="D126" s="125"/>
      <c r="E126" s="62">
        <f t="shared" si="83"/>
        <v>22</v>
      </c>
      <c r="F126" s="66" t="s">
        <v>1</v>
      </c>
      <c r="G126" s="46" t="s">
        <v>3</v>
      </c>
      <c r="H126" s="47"/>
      <c r="I126" s="48" t="s">
        <v>21</v>
      </c>
      <c r="J126" s="49"/>
      <c r="K126" s="39" t="s">
        <v>42</v>
      </c>
      <c r="L126" s="104"/>
      <c r="M126" s="82"/>
      <c r="N126" s="45"/>
      <c r="S126" s="118"/>
      <c r="T126" s="118"/>
      <c r="U126" s="118"/>
      <c r="V126" s="118"/>
      <c r="W126" s="118"/>
      <c r="X126" s="118"/>
      <c r="Y126" s="118"/>
      <c r="Z126" s="15">
        <f t="shared" si="82"/>
        <v>0</v>
      </c>
      <c r="AA126" s="15">
        <f t="shared" si="80"/>
        <v>0</v>
      </c>
      <c r="AB126" s="15">
        <f t="shared" si="81"/>
        <v>0</v>
      </c>
    </row>
    <row r="127" spans="1:28" ht="15" customHeight="1" thickBot="1" x14ac:dyDescent="0.4">
      <c r="A127" s="120"/>
      <c r="B127" s="132"/>
      <c r="C127" s="122" t="str">
        <f t="shared" ref="C127" si="134">CONCATENATE("SEMANA ",D128)</f>
        <v>SEMANA 17</v>
      </c>
      <c r="D127" s="126"/>
      <c r="E127" s="60">
        <f t="shared" si="83"/>
        <v>23</v>
      </c>
      <c r="F127" s="55" t="s">
        <v>4</v>
      </c>
      <c r="G127" s="35"/>
      <c r="H127" s="36"/>
      <c r="I127" s="37" t="s">
        <v>21</v>
      </c>
      <c r="J127" s="38"/>
      <c r="K127" s="39" t="s">
        <v>42</v>
      </c>
      <c r="L127" s="104">
        <f t="shared" ref="L127:L190" si="135">COUNTIF(K127:K133,"SI")</f>
        <v>0</v>
      </c>
      <c r="M127" s="82"/>
      <c r="N127" s="45"/>
      <c r="S127" s="118">
        <f>COUNTIF(G127:G133,"")</f>
        <v>5</v>
      </c>
      <c r="T127" s="118">
        <f t="shared" ref="T127" si="136">S127*7</f>
        <v>35</v>
      </c>
      <c r="U127" s="118">
        <f t="shared" ref="U127" si="137">$U$11*S127</f>
        <v>42</v>
      </c>
      <c r="V127" s="118">
        <f t="shared" ref="V127" si="138">U127-INT(U127)</f>
        <v>0</v>
      </c>
      <c r="W127" s="118">
        <f t="shared" ref="W127" si="139">SUM(Z127:Z133)</f>
        <v>0</v>
      </c>
      <c r="X127" s="118">
        <f t="shared" ref="X127" si="140">W127-INT(W127)</f>
        <v>0</v>
      </c>
      <c r="Y127" s="118" t="str">
        <f t="shared" ref="Y127" si="141">IF(W127&lt;U127,IF(W127&gt;T127,"SI","NO"),"NO")</f>
        <v>NO</v>
      </c>
      <c r="Z127" s="15">
        <f t="shared" si="82"/>
        <v>0</v>
      </c>
      <c r="AA127" s="15">
        <f t="shared" si="80"/>
        <v>0</v>
      </c>
      <c r="AB127" s="15">
        <f t="shared" si="81"/>
        <v>0</v>
      </c>
    </row>
    <row r="128" spans="1:28" ht="15" customHeight="1" thickBot="1" x14ac:dyDescent="0.4">
      <c r="A128" s="120"/>
      <c r="B128" s="132"/>
      <c r="C128" s="123"/>
      <c r="D128" s="125">
        <f t="shared" ref="D128" si="142">D121+1</f>
        <v>17</v>
      </c>
      <c r="E128" s="61">
        <f t="shared" si="83"/>
        <v>24</v>
      </c>
      <c r="F128" s="65" t="s">
        <v>5</v>
      </c>
      <c r="G128" s="41"/>
      <c r="H128" s="42"/>
      <c r="I128" s="43" t="s">
        <v>21</v>
      </c>
      <c r="J128" s="44"/>
      <c r="K128" s="39" t="s">
        <v>42</v>
      </c>
      <c r="L128" s="104" t="str">
        <f t="shared" si="108"/>
        <v/>
      </c>
      <c r="M128" s="82"/>
      <c r="N128" s="45"/>
      <c r="S128" s="118"/>
      <c r="T128" s="118"/>
      <c r="U128" s="118"/>
      <c r="V128" s="118"/>
      <c r="W128" s="118"/>
      <c r="X128" s="118"/>
      <c r="Y128" s="118"/>
      <c r="Z128" s="15">
        <f t="shared" si="82"/>
        <v>0</v>
      </c>
      <c r="AA128" s="15">
        <f t="shared" si="80"/>
        <v>0</v>
      </c>
      <c r="AB128" s="15">
        <f t="shared" si="81"/>
        <v>0</v>
      </c>
    </row>
    <row r="129" spans="1:28" ht="15" customHeight="1" thickBot="1" x14ac:dyDescent="0.4">
      <c r="A129" s="120"/>
      <c r="B129" s="132"/>
      <c r="C129" s="123"/>
      <c r="D129" s="125"/>
      <c r="E129" s="61">
        <f t="shared" si="83"/>
        <v>25</v>
      </c>
      <c r="F129" s="65" t="s">
        <v>6</v>
      </c>
      <c r="G129" s="41"/>
      <c r="H129" s="42"/>
      <c r="I129" s="43" t="s">
        <v>21</v>
      </c>
      <c r="J129" s="44"/>
      <c r="K129" s="39" t="s">
        <v>42</v>
      </c>
      <c r="L129" s="104"/>
      <c r="M129" s="82"/>
      <c r="N129" s="45"/>
      <c r="S129" s="118"/>
      <c r="T129" s="118"/>
      <c r="U129" s="118"/>
      <c r="V129" s="118"/>
      <c r="W129" s="118"/>
      <c r="X129" s="118"/>
      <c r="Y129" s="118"/>
      <c r="Z129" s="15">
        <f t="shared" si="82"/>
        <v>0</v>
      </c>
      <c r="AA129" s="15">
        <f t="shared" si="80"/>
        <v>0</v>
      </c>
      <c r="AB129" s="15">
        <f t="shared" si="81"/>
        <v>0</v>
      </c>
    </row>
    <row r="130" spans="1:28" ht="15" customHeight="1" thickBot="1" x14ac:dyDescent="0.4">
      <c r="A130" s="120"/>
      <c r="B130" s="132"/>
      <c r="C130" s="123"/>
      <c r="D130" s="125"/>
      <c r="E130" s="61">
        <f t="shared" si="83"/>
        <v>26</v>
      </c>
      <c r="F130" s="65" t="s">
        <v>7</v>
      </c>
      <c r="G130" s="41"/>
      <c r="H130" s="42"/>
      <c r="I130" s="43" t="s">
        <v>21</v>
      </c>
      <c r="J130" s="44"/>
      <c r="K130" s="39" t="s">
        <v>42</v>
      </c>
      <c r="L130" s="104"/>
      <c r="M130" s="82"/>
      <c r="N130" s="45"/>
      <c r="S130" s="118"/>
      <c r="T130" s="118"/>
      <c r="U130" s="118"/>
      <c r="V130" s="118"/>
      <c r="W130" s="118"/>
      <c r="X130" s="118"/>
      <c r="Y130" s="118"/>
      <c r="Z130" s="15">
        <f t="shared" si="82"/>
        <v>0</v>
      </c>
      <c r="AA130" s="15">
        <f t="shared" si="80"/>
        <v>0</v>
      </c>
      <c r="AB130" s="15">
        <f t="shared" si="81"/>
        <v>0</v>
      </c>
    </row>
    <row r="131" spans="1:28" ht="15" customHeight="1" thickBot="1" x14ac:dyDescent="0.4">
      <c r="A131" s="120"/>
      <c r="B131" s="132"/>
      <c r="C131" s="123"/>
      <c r="D131" s="125"/>
      <c r="E131" s="85">
        <f t="shared" si="83"/>
        <v>27</v>
      </c>
      <c r="F131" s="86" t="s">
        <v>8</v>
      </c>
      <c r="G131" s="87"/>
      <c r="H131" s="88"/>
      <c r="I131" s="89" t="s">
        <v>21</v>
      </c>
      <c r="J131" s="90"/>
      <c r="K131" s="91" t="s">
        <v>42</v>
      </c>
      <c r="L131" s="104"/>
      <c r="M131" s="82"/>
      <c r="N131" s="45"/>
      <c r="S131" s="118"/>
      <c r="T131" s="118"/>
      <c r="U131" s="118"/>
      <c r="V131" s="118"/>
      <c r="W131" s="118"/>
      <c r="X131" s="118"/>
      <c r="Y131" s="118"/>
      <c r="Z131" s="15">
        <f t="shared" si="82"/>
        <v>0</v>
      </c>
      <c r="AA131" s="15">
        <f t="shared" si="80"/>
        <v>0</v>
      </c>
      <c r="AB131" s="15">
        <f t="shared" si="81"/>
        <v>0</v>
      </c>
    </row>
    <row r="132" spans="1:28" ht="15" customHeight="1" thickBot="1" x14ac:dyDescent="0.4">
      <c r="A132" s="120"/>
      <c r="B132" s="132"/>
      <c r="C132" s="123"/>
      <c r="D132" s="125"/>
      <c r="E132" s="61">
        <f t="shared" si="83"/>
        <v>28</v>
      </c>
      <c r="F132" s="65" t="s">
        <v>9</v>
      </c>
      <c r="G132" s="41" t="s">
        <v>3</v>
      </c>
      <c r="H132" s="42"/>
      <c r="I132" s="43" t="s">
        <v>21</v>
      </c>
      <c r="J132" s="44"/>
      <c r="K132" s="39" t="s">
        <v>42</v>
      </c>
      <c r="L132" s="104"/>
      <c r="M132" s="82"/>
      <c r="N132" s="45"/>
      <c r="S132" s="118"/>
      <c r="T132" s="118"/>
      <c r="U132" s="118"/>
      <c r="V132" s="118"/>
      <c r="W132" s="118"/>
      <c r="X132" s="118"/>
      <c r="Y132" s="118"/>
      <c r="Z132" s="15">
        <f t="shared" si="82"/>
        <v>0</v>
      </c>
      <c r="AA132" s="15">
        <f t="shared" si="80"/>
        <v>0</v>
      </c>
      <c r="AB132" s="15">
        <f t="shared" si="81"/>
        <v>0</v>
      </c>
    </row>
    <row r="133" spans="1:28" ht="15" customHeight="1" thickBot="1" x14ac:dyDescent="0.4">
      <c r="A133" s="120"/>
      <c r="B133" s="132"/>
      <c r="C133" s="123"/>
      <c r="D133" s="125"/>
      <c r="E133" s="62">
        <f t="shared" si="83"/>
        <v>29</v>
      </c>
      <c r="F133" s="66" t="s">
        <v>1</v>
      </c>
      <c r="G133" s="46" t="s">
        <v>3</v>
      </c>
      <c r="H133" s="47"/>
      <c r="I133" s="48" t="s">
        <v>21</v>
      </c>
      <c r="J133" s="49"/>
      <c r="K133" s="39" t="s">
        <v>42</v>
      </c>
      <c r="L133" s="104"/>
      <c r="M133" s="82"/>
      <c r="N133" s="45"/>
      <c r="S133" s="118"/>
      <c r="T133" s="118"/>
      <c r="U133" s="118"/>
      <c r="V133" s="118"/>
      <c r="W133" s="118"/>
      <c r="X133" s="118"/>
      <c r="Y133" s="118"/>
      <c r="Z133" s="15">
        <f t="shared" si="82"/>
        <v>0</v>
      </c>
      <c r="AA133" s="15">
        <f t="shared" si="80"/>
        <v>0</v>
      </c>
      <c r="AB133" s="15">
        <f t="shared" si="81"/>
        <v>0</v>
      </c>
    </row>
    <row r="134" spans="1:28" ht="15" customHeight="1" thickBot="1" x14ac:dyDescent="0.4">
      <c r="A134" s="121"/>
      <c r="B134" s="132"/>
      <c r="C134" s="122" t="str">
        <f t="shared" ref="C134" si="143">CONCATENATE("SEMANA ",D135)</f>
        <v>SEMANA 18</v>
      </c>
      <c r="D134" s="126"/>
      <c r="E134" s="60">
        <f t="shared" si="83"/>
        <v>30</v>
      </c>
      <c r="F134" s="55" t="s">
        <v>4</v>
      </c>
      <c r="G134" s="35"/>
      <c r="H134" s="36"/>
      <c r="I134" s="37" t="s">
        <v>21</v>
      </c>
      <c r="J134" s="38"/>
      <c r="K134" s="39" t="s">
        <v>42</v>
      </c>
      <c r="L134" s="104">
        <f t="shared" si="135"/>
        <v>0</v>
      </c>
      <c r="M134" s="82"/>
      <c r="N134" s="45"/>
      <c r="S134" s="118">
        <f>COUNTIF(G134:G140,"")</f>
        <v>5</v>
      </c>
      <c r="T134" s="118">
        <f t="shared" ref="T134" si="144">S134*7</f>
        <v>35</v>
      </c>
      <c r="U134" s="118">
        <f t="shared" ref="U134" si="145">$U$11*S134</f>
        <v>42</v>
      </c>
      <c r="V134" s="118">
        <f t="shared" ref="V134" si="146">U134-INT(U134)</f>
        <v>0</v>
      </c>
      <c r="W134" s="118">
        <f t="shared" ref="W134" si="147">SUM(Z134:Z140)</f>
        <v>0</v>
      </c>
      <c r="X134" s="118">
        <f t="shared" ref="X134" si="148">W134-INT(W134)</f>
        <v>0</v>
      </c>
      <c r="Y134" s="118" t="str">
        <f t="shared" ref="Y134" si="149">IF(W134&lt;U134,IF(W134&gt;T134,"SI","NO"),"NO")</f>
        <v>NO</v>
      </c>
      <c r="Z134" s="15">
        <f t="shared" si="82"/>
        <v>0</v>
      </c>
      <c r="AA134" s="15">
        <f t="shared" si="80"/>
        <v>0</v>
      </c>
      <c r="AB134" s="15">
        <f t="shared" si="81"/>
        <v>0</v>
      </c>
    </row>
    <row r="135" spans="1:28" ht="15" customHeight="1" thickTop="1" thickBot="1" x14ac:dyDescent="0.4">
      <c r="A135" s="119" t="s">
        <v>13</v>
      </c>
      <c r="B135" s="132">
        <v>5</v>
      </c>
      <c r="C135" s="123"/>
      <c r="D135" s="125">
        <f t="shared" ref="D135" si="150">D128+1</f>
        <v>18</v>
      </c>
      <c r="E135" s="61">
        <v>1</v>
      </c>
      <c r="F135" s="65" t="s">
        <v>5</v>
      </c>
      <c r="G135" s="41"/>
      <c r="H135" s="42"/>
      <c r="I135" s="43" t="s">
        <v>21</v>
      </c>
      <c r="J135" s="44"/>
      <c r="K135" s="39" t="s">
        <v>42</v>
      </c>
      <c r="L135" s="104" t="str">
        <f t="shared" si="108"/>
        <v/>
      </c>
      <c r="M135" s="82"/>
      <c r="N135" s="45"/>
      <c r="S135" s="118"/>
      <c r="T135" s="118"/>
      <c r="U135" s="118"/>
      <c r="V135" s="118"/>
      <c r="W135" s="118"/>
      <c r="X135" s="118"/>
      <c r="Y135" s="118"/>
      <c r="Z135" s="15">
        <f t="shared" si="82"/>
        <v>0</v>
      </c>
      <c r="AA135" s="15">
        <f t="shared" si="80"/>
        <v>0</v>
      </c>
      <c r="AB135" s="15">
        <f t="shared" si="81"/>
        <v>0</v>
      </c>
    </row>
    <row r="136" spans="1:28" ht="15" customHeight="1" thickBot="1" x14ac:dyDescent="0.4">
      <c r="A136" s="120"/>
      <c r="B136" s="132"/>
      <c r="C136" s="123"/>
      <c r="D136" s="125"/>
      <c r="E136" s="61">
        <f t="shared" si="83"/>
        <v>2</v>
      </c>
      <c r="F136" s="65" t="s">
        <v>6</v>
      </c>
      <c r="G136" s="41"/>
      <c r="H136" s="42"/>
      <c r="I136" s="43" t="s">
        <v>21</v>
      </c>
      <c r="J136" s="44"/>
      <c r="K136" s="39" t="s">
        <v>42</v>
      </c>
      <c r="L136" s="104"/>
      <c r="M136" s="82"/>
      <c r="N136" s="45"/>
      <c r="S136" s="118"/>
      <c r="T136" s="118"/>
      <c r="U136" s="118"/>
      <c r="V136" s="118"/>
      <c r="W136" s="118"/>
      <c r="X136" s="118"/>
      <c r="Y136" s="118"/>
      <c r="Z136" s="15">
        <f t="shared" si="82"/>
        <v>0</v>
      </c>
      <c r="AA136" s="15">
        <f t="shared" si="80"/>
        <v>0</v>
      </c>
      <c r="AB136" s="15">
        <f t="shared" si="81"/>
        <v>0</v>
      </c>
    </row>
    <row r="137" spans="1:28" ht="15" customHeight="1" thickBot="1" x14ac:dyDescent="0.4">
      <c r="A137" s="120"/>
      <c r="B137" s="132"/>
      <c r="C137" s="123"/>
      <c r="D137" s="125"/>
      <c r="E137" s="61">
        <f t="shared" si="83"/>
        <v>3</v>
      </c>
      <c r="F137" s="65" t="s">
        <v>7</v>
      </c>
      <c r="G137" s="41"/>
      <c r="H137" s="42"/>
      <c r="I137" s="43" t="s">
        <v>21</v>
      </c>
      <c r="J137" s="44"/>
      <c r="K137" s="39" t="s">
        <v>42</v>
      </c>
      <c r="L137" s="104"/>
      <c r="M137" s="82"/>
      <c r="N137" s="45"/>
      <c r="S137" s="118"/>
      <c r="T137" s="118"/>
      <c r="U137" s="118"/>
      <c r="V137" s="118"/>
      <c r="W137" s="118"/>
      <c r="X137" s="118"/>
      <c r="Y137" s="118"/>
      <c r="Z137" s="15">
        <f t="shared" si="82"/>
        <v>0</v>
      </c>
      <c r="AA137" s="15">
        <f t="shared" si="80"/>
        <v>0</v>
      </c>
      <c r="AB137" s="15">
        <f t="shared" si="81"/>
        <v>0</v>
      </c>
    </row>
    <row r="138" spans="1:28" ht="15" customHeight="1" thickBot="1" x14ac:dyDescent="0.4">
      <c r="A138" s="120"/>
      <c r="B138" s="132"/>
      <c r="C138" s="123"/>
      <c r="D138" s="125"/>
      <c r="E138" s="85">
        <f t="shared" si="83"/>
        <v>4</v>
      </c>
      <c r="F138" s="86" t="s">
        <v>8</v>
      </c>
      <c r="G138" s="87"/>
      <c r="H138" s="88"/>
      <c r="I138" s="89" t="s">
        <v>21</v>
      </c>
      <c r="J138" s="90"/>
      <c r="K138" s="91" t="s">
        <v>42</v>
      </c>
      <c r="L138" s="104"/>
      <c r="M138" s="82"/>
      <c r="N138" s="45"/>
      <c r="S138" s="118"/>
      <c r="T138" s="118"/>
      <c r="U138" s="118"/>
      <c r="V138" s="118"/>
      <c r="W138" s="118"/>
      <c r="X138" s="118"/>
      <c r="Y138" s="118"/>
      <c r="Z138" s="15">
        <f t="shared" si="82"/>
        <v>0</v>
      </c>
      <c r="AA138" s="15">
        <f t="shared" si="80"/>
        <v>0</v>
      </c>
      <c r="AB138" s="15">
        <f t="shared" si="81"/>
        <v>0</v>
      </c>
    </row>
    <row r="139" spans="1:28" ht="15" customHeight="1" thickBot="1" x14ac:dyDescent="0.4">
      <c r="A139" s="120"/>
      <c r="B139" s="132"/>
      <c r="C139" s="123"/>
      <c r="D139" s="125"/>
      <c r="E139" s="61">
        <f t="shared" si="83"/>
        <v>5</v>
      </c>
      <c r="F139" s="65" t="s">
        <v>9</v>
      </c>
      <c r="G139" s="41" t="s">
        <v>3</v>
      </c>
      <c r="H139" s="42"/>
      <c r="I139" s="43" t="s">
        <v>21</v>
      </c>
      <c r="J139" s="44"/>
      <c r="K139" s="39" t="s">
        <v>42</v>
      </c>
      <c r="L139" s="104"/>
      <c r="M139" s="82"/>
      <c r="N139" s="45"/>
      <c r="S139" s="118"/>
      <c r="T139" s="118"/>
      <c r="U139" s="118"/>
      <c r="V139" s="118"/>
      <c r="W139" s="118"/>
      <c r="X139" s="118"/>
      <c r="Y139" s="118"/>
      <c r="Z139" s="15">
        <f t="shared" si="82"/>
        <v>0</v>
      </c>
      <c r="AA139" s="15">
        <f t="shared" si="80"/>
        <v>0</v>
      </c>
      <c r="AB139" s="15">
        <f t="shared" si="81"/>
        <v>0</v>
      </c>
    </row>
    <row r="140" spans="1:28" ht="15" customHeight="1" thickBot="1" x14ac:dyDescent="0.4">
      <c r="A140" s="120"/>
      <c r="B140" s="132"/>
      <c r="C140" s="123"/>
      <c r="D140" s="125"/>
      <c r="E140" s="62">
        <f t="shared" si="83"/>
        <v>6</v>
      </c>
      <c r="F140" s="66" t="s">
        <v>1</v>
      </c>
      <c r="G140" s="46" t="s">
        <v>3</v>
      </c>
      <c r="H140" s="47"/>
      <c r="I140" s="48" t="s">
        <v>21</v>
      </c>
      <c r="J140" s="49"/>
      <c r="K140" s="39" t="s">
        <v>42</v>
      </c>
      <c r="L140" s="104"/>
      <c r="M140" s="82"/>
      <c r="N140" s="45"/>
      <c r="S140" s="118"/>
      <c r="T140" s="118"/>
      <c r="U140" s="118"/>
      <c r="V140" s="118"/>
      <c r="W140" s="118"/>
      <c r="X140" s="118"/>
      <c r="Y140" s="118"/>
      <c r="Z140" s="15">
        <f t="shared" si="82"/>
        <v>0</v>
      </c>
      <c r="AA140" s="15">
        <f t="shared" si="80"/>
        <v>0</v>
      </c>
      <c r="AB140" s="15">
        <f t="shared" si="81"/>
        <v>0</v>
      </c>
    </row>
    <row r="141" spans="1:28" ht="15" customHeight="1" thickBot="1" x14ac:dyDescent="0.4">
      <c r="A141" s="120"/>
      <c r="B141" s="132"/>
      <c r="C141" s="122" t="str">
        <f t="shared" ref="C141" si="151">CONCATENATE("SEMANA ",D142)</f>
        <v>SEMANA 19</v>
      </c>
      <c r="D141" s="126"/>
      <c r="E141" s="60">
        <f t="shared" si="83"/>
        <v>7</v>
      </c>
      <c r="F141" s="55" t="s">
        <v>4</v>
      </c>
      <c r="G141" s="35"/>
      <c r="H141" s="36"/>
      <c r="I141" s="37" t="s">
        <v>21</v>
      </c>
      <c r="J141" s="38"/>
      <c r="K141" s="39" t="s">
        <v>42</v>
      </c>
      <c r="L141" s="104">
        <f t="shared" si="135"/>
        <v>0</v>
      </c>
      <c r="M141" s="82"/>
      <c r="N141" s="45"/>
      <c r="S141" s="118">
        <f>COUNTIF(G141:G147,"")</f>
        <v>5</v>
      </c>
      <c r="T141" s="118">
        <f t="shared" ref="T141" si="152">S141*7</f>
        <v>35</v>
      </c>
      <c r="U141" s="118">
        <f t="shared" ref="U141" si="153">$U$11*S141</f>
        <v>42</v>
      </c>
      <c r="V141" s="118">
        <f t="shared" ref="V141" si="154">U141-INT(U141)</f>
        <v>0</v>
      </c>
      <c r="W141" s="118">
        <f t="shared" ref="W141" si="155">SUM(Z141:Z147)</f>
        <v>0</v>
      </c>
      <c r="X141" s="118">
        <f t="shared" ref="X141" si="156">W141-INT(W141)</f>
        <v>0</v>
      </c>
      <c r="Y141" s="118" t="str">
        <f t="shared" ref="Y141" si="157">IF(W141&lt;U141,IF(W141&gt;T141,"SI","NO"),"NO")</f>
        <v>NO</v>
      </c>
      <c r="Z141" s="15">
        <f t="shared" si="82"/>
        <v>0</v>
      </c>
      <c r="AA141" s="15">
        <f t="shared" si="80"/>
        <v>0</v>
      </c>
      <c r="AB141" s="15">
        <f t="shared" si="81"/>
        <v>0</v>
      </c>
    </row>
    <row r="142" spans="1:28" ht="15" customHeight="1" thickBot="1" x14ac:dyDescent="0.4">
      <c r="A142" s="120"/>
      <c r="B142" s="132"/>
      <c r="C142" s="123"/>
      <c r="D142" s="125">
        <f t="shared" ref="D142" si="158">D135+1</f>
        <v>19</v>
      </c>
      <c r="E142" s="61">
        <f t="shared" si="83"/>
        <v>8</v>
      </c>
      <c r="F142" s="65" t="s">
        <v>5</v>
      </c>
      <c r="G142" s="41"/>
      <c r="H142" s="42"/>
      <c r="I142" s="43" t="s">
        <v>21</v>
      </c>
      <c r="J142" s="44"/>
      <c r="K142" s="39" t="s">
        <v>42</v>
      </c>
      <c r="L142" s="104" t="str">
        <f t="shared" si="108"/>
        <v/>
      </c>
      <c r="M142" s="82"/>
      <c r="N142" s="45"/>
      <c r="S142" s="118"/>
      <c r="T142" s="118"/>
      <c r="U142" s="118"/>
      <c r="V142" s="118"/>
      <c r="W142" s="118"/>
      <c r="X142" s="118"/>
      <c r="Y142" s="118"/>
      <c r="Z142" s="15">
        <f t="shared" si="82"/>
        <v>0</v>
      </c>
      <c r="AA142" s="15">
        <f t="shared" si="80"/>
        <v>0</v>
      </c>
      <c r="AB142" s="15">
        <f t="shared" si="81"/>
        <v>0</v>
      </c>
    </row>
    <row r="143" spans="1:28" ht="15" customHeight="1" thickBot="1" x14ac:dyDescent="0.4">
      <c r="A143" s="120"/>
      <c r="B143" s="132"/>
      <c r="C143" s="123"/>
      <c r="D143" s="125"/>
      <c r="E143" s="61">
        <f t="shared" si="83"/>
        <v>9</v>
      </c>
      <c r="F143" s="65" t="s">
        <v>6</v>
      </c>
      <c r="G143" s="41"/>
      <c r="H143" s="42"/>
      <c r="I143" s="43" t="s">
        <v>21</v>
      </c>
      <c r="J143" s="44"/>
      <c r="K143" s="39" t="s">
        <v>42</v>
      </c>
      <c r="L143" s="104"/>
      <c r="M143" s="82"/>
      <c r="N143" s="45"/>
      <c r="S143" s="118"/>
      <c r="T143" s="118"/>
      <c r="U143" s="118"/>
      <c r="V143" s="118"/>
      <c r="W143" s="118"/>
      <c r="X143" s="118"/>
      <c r="Y143" s="118"/>
      <c r="Z143" s="15">
        <f t="shared" si="82"/>
        <v>0</v>
      </c>
      <c r="AA143" s="15">
        <f t="shared" ref="AA143:AA206" si="159">H143</f>
        <v>0</v>
      </c>
      <c r="AB143" s="15">
        <f t="shared" ref="AB143:AB206" si="160">J143/60</f>
        <v>0</v>
      </c>
    </row>
    <row r="144" spans="1:28" ht="15" customHeight="1" thickBot="1" x14ac:dyDescent="0.4">
      <c r="A144" s="120"/>
      <c r="B144" s="132"/>
      <c r="C144" s="123"/>
      <c r="D144" s="125"/>
      <c r="E144" s="61">
        <f t="shared" si="83"/>
        <v>10</v>
      </c>
      <c r="F144" s="65" t="s">
        <v>7</v>
      </c>
      <c r="G144" s="41"/>
      <c r="H144" s="42"/>
      <c r="I144" s="43" t="s">
        <v>21</v>
      </c>
      <c r="J144" s="44"/>
      <c r="K144" s="39" t="s">
        <v>42</v>
      </c>
      <c r="L144" s="104"/>
      <c r="M144" s="82"/>
      <c r="N144" s="45"/>
      <c r="S144" s="118"/>
      <c r="T144" s="118"/>
      <c r="U144" s="118"/>
      <c r="V144" s="118"/>
      <c r="W144" s="118"/>
      <c r="X144" s="118"/>
      <c r="Y144" s="118"/>
      <c r="Z144" s="15">
        <f t="shared" ref="Z144:Z207" si="161">AA144+AB144</f>
        <v>0</v>
      </c>
      <c r="AA144" s="15">
        <f t="shared" si="159"/>
        <v>0</v>
      </c>
      <c r="AB144" s="15">
        <f t="shared" si="160"/>
        <v>0</v>
      </c>
    </row>
    <row r="145" spans="1:28" ht="15" customHeight="1" thickBot="1" x14ac:dyDescent="0.4">
      <c r="A145" s="120"/>
      <c r="B145" s="132"/>
      <c r="C145" s="123"/>
      <c r="D145" s="125"/>
      <c r="E145" s="85">
        <f t="shared" ref="E145:E208" si="162">E144+1</f>
        <v>11</v>
      </c>
      <c r="F145" s="86" t="s">
        <v>8</v>
      </c>
      <c r="G145" s="87"/>
      <c r="H145" s="88"/>
      <c r="I145" s="89" t="s">
        <v>21</v>
      </c>
      <c r="J145" s="90"/>
      <c r="K145" s="91" t="s">
        <v>42</v>
      </c>
      <c r="L145" s="104"/>
      <c r="M145" s="82"/>
      <c r="N145" s="45"/>
      <c r="S145" s="118"/>
      <c r="T145" s="118"/>
      <c r="U145" s="118"/>
      <c r="V145" s="118"/>
      <c r="W145" s="118"/>
      <c r="X145" s="118"/>
      <c r="Y145" s="118"/>
      <c r="Z145" s="15">
        <f t="shared" si="161"/>
        <v>0</v>
      </c>
      <c r="AA145" s="15">
        <f t="shared" si="159"/>
        <v>0</v>
      </c>
      <c r="AB145" s="15">
        <f t="shared" si="160"/>
        <v>0</v>
      </c>
    </row>
    <row r="146" spans="1:28" ht="15" customHeight="1" thickBot="1" x14ac:dyDescent="0.4">
      <c r="A146" s="120"/>
      <c r="B146" s="132"/>
      <c r="C146" s="123"/>
      <c r="D146" s="125"/>
      <c r="E146" s="61">
        <f t="shared" si="162"/>
        <v>12</v>
      </c>
      <c r="F146" s="65" t="s">
        <v>9</v>
      </c>
      <c r="G146" s="41" t="s">
        <v>3</v>
      </c>
      <c r="H146" s="42"/>
      <c r="I146" s="43" t="s">
        <v>21</v>
      </c>
      <c r="J146" s="44"/>
      <c r="K146" s="39" t="s">
        <v>42</v>
      </c>
      <c r="L146" s="104"/>
      <c r="M146" s="82"/>
      <c r="N146" s="45"/>
      <c r="S146" s="118"/>
      <c r="T146" s="118"/>
      <c r="U146" s="118"/>
      <c r="V146" s="118"/>
      <c r="W146" s="118"/>
      <c r="X146" s="118"/>
      <c r="Y146" s="118"/>
      <c r="Z146" s="15">
        <f t="shared" si="161"/>
        <v>0</v>
      </c>
      <c r="AA146" s="15">
        <f t="shared" si="159"/>
        <v>0</v>
      </c>
      <c r="AB146" s="15">
        <f t="shared" si="160"/>
        <v>0</v>
      </c>
    </row>
    <row r="147" spans="1:28" ht="15" customHeight="1" thickBot="1" x14ac:dyDescent="0.4">
      <c r="A147" s="120"/>
      <c r="B147" s="132"/>
      <c r="C147" s="123"/>
      <c r="D147" s="125"/>
      <c r="E147" s="62">
        <f t="shared" si="162"/>
        <v>13</v>
      </c>
      <c r="F147" s="66" t="s">
        <v>1</v>
      </c>
      <c r="G147" s="46" t="s">
        <v>3</v>
      </c>
      <c r="H147" s="47"/>
      <c r="I147" s="48" t="s">
        <v>21</v>
      </c>
      <c r="J147" s="49"/>
      <c r="K147" s="39" t="s">
        <v>42</v>
      </c>
      <c r="L147" s="104"/>
      <c r="M147" s="82"/>
      <c r="N147" s="45"/>
      <c r="S147" s="118"/>
      <c r="T147" s="118"/>
      <c r="U147" s="118"/>
      <c r="V147" s="118"/>
      <c r="W147" s="118"/>
      <c r="X147" s="118"/>
      <c r="Y147" s="118"/>
      <c r="Z147" s="15">
        <f t="shared" si="161"/>
        <v>0</v>
      </c>
      <c r="AA147" s="15">
        <f t="shared" si="159"/>
        <v>0</v>
      </c>
      <c r="AB147" s="15">
        <f t="shared" si="160"/>
        <v>0</v>
      </c>
    </row>
    <row r="148" spans="1:28" ht="15" customHeight="1" thickBot="1" x14ac:dyDescent="0.4">
      <c r="A148" s="120"/>
      <c r="B148" s="132"/>
      <c r="C148" s="122" t="str">
        <f t="shared" ref="C148" si="163">CONCATENATE("SEMANA ",D149)</f>
        <v>SEMANA 20</v>
      </c>
      <c r="D148" s="126"/>
      <c r="E148" s="60">
        <f t="shared" si="162"/>
        <v>14</v>
      </c>
      <c r="F148" s="55" t="s">
        <v>4</v>
      </c>
      <c r="G148" s="35"/>
      <c r="H148" s="36"/>
      <c r="I148" s="37" t="s">
        <v>21</v>
      </c>
      <c r="J148" s="38"/>
      <c r="K148" s="39" t="s">
        <v>42</v>
      </c>
      <c r="L148" s="104">
        <f t="shared" si="135"/>
        <v>0</v>
      </c>
      <c r="M148" s="82"/>
      <c r="N148" s="45"/>
      <c r="S148" s="118">
        <f>COUNTIF(G148:G154,"")</f>
        <v>5</v>
      </c>
      <c r="T148" s="118">
        <f t="shared" ref="T148" si="164">S148*7</f>
        <v>35</v>
      </c>
      <c r="U148" s="118">
        <f t="shared" ref="U148" si="165">$U$11*S148</f>
        <v>42</v>
      </c>
      <c r="V148" s="118">
        <f t="shared" ref="V148" si="166">U148-INT(U148)</f>
        <v>0</v>
      </c>
      <c r="W148" s="118">
        <f t="shared" ref="W148" si="167">SUM(Z148:Z154)</f>
        <v>0</v>
      </c>
      <c r="X148" s="118">
        <f t="shared" ref="X148" si="168">W148-INT(W148)</f>
        <v>0</v>
      </c>
      <c r="Y148" s="118" t="str">
        <f t="shared" ref="Y148" si="169">IF(W148&lt;U148,IF(W148&gt;T148,"SI","NO"),"NO")</f>
        <v>NO</v>
      </c>
      <c r="Z148" s="15">
        <f t="shared" si="161"/>
        <v>0</v>
      </c>
      <c r="AA148" s="15">
        <f t="shared" si="159"/>
        <v>0</v>
      </c>
      <c r="AB148" s="15">
        <f t="shared" si="160"/>
        <v>0</v>
      </c>
    </row>
    <row r="149" spans="1:28" ht="15" customHeight="1" thickBot="1" x14ac:dyDescent="0.4">
      <c r="A149" s="120"/>
      <c r="B149" s="132"/>
      <c r="C149" s="123"/>
      <c r="D149" s="125">
        <f t="shared" ref="D149" si="170">D142+1</f>
        <v>20</v>
      </c>
      <c r="E149" s="61">
        <f t="shared" si="162"/>
        <v>15</v>
      </c>
      <c r="F149" s="65" t="s">
        <v>5</v>
      </c>
      <c r="G149" s="41"/>
      <c r="H149" s="42"/>
      <c r="I149" s="43" t="s">
        <v>21</v>
      </c>
      <c r="J149" s="44"/>
      <c r="K149" s="39" t="s">
        <v>42</v>
      </c>
      <c r="L149" s="104" t="str">
        <f t="shared" si="108"/>
        <v/>
      </c>
      <c r="M149" s="82"/>
      <c r="N149" s="45"/>
      <c r="S149" s="118"/>
      <c r="T149" s="118"/>
      <c r="U149" s="118"/>
      <c r="V149" s="118"/>
      <c r="W149" s="118"/>
      <c r="X149" s="118"/>
      <c r="Y149" s="118"/>
      <c r="Z149" s="15">
        <f t="shared" si="161"/>
        <v>0</v>
      </c>
      <c r="AA149" s="15">
        <f t="shared" si="159"/>
        <v>0</v>
      </c>
      <c r="AB149" s="15">
        <f t="shared" si="160"/>
        <v>0</v>
      </c>
    </row>
    <row r="150" spans="1:28" ht="15" customHeight="1" thickBot="1" x14ac:dyDescent="0.4">
      <c r="A150" s="120"/>
      <c r="B150" s="132"/>
      <c r="C150" s="123"/>
      <c r="D150" s="125"/>
      <c r="E150" s="61">
        <f t="shared" si="162"/>
        <v>16</v>
      </c>
      <c r="F150" s="65" t="s">
        <v>6</v>
      </c>
      <c r="G150" s="41"/>
      <c r="H150" s="42"/>
      <c r="I150" s="43" t="s">
        <v>21</v>
      </c>
      <c r="J150" s="44"/>
      <c r="K150" s="39" t="s">
        <v>42</v>
      </c>
      <c r="L150" s="104"/>
      <c r="M150" s="82"/>
      <c r="N150" s="45"/>
      <c r="S150" s="118"/>
      <c r="T150" s="118"/>
      <c r="U150" s="118"/>
      <c r="V150" s="118"/>
      <c r="W150" s="118"/>
      <c r="X150" s="118"/>
      <c r="Y150" s="118"/>
      <c r="Z150" s="15">
        <f t="shared" si="161"/>
        <v>0</v>
      </c>
      <c r="AA150" s="15">
        <f t="shared" si="159"/>
        <v>0</v>
      </c>
      <c r="AB150" s="15">
        <f t="shared" si="160"/>
        <v>0</v>
      </c>
    </row>
    <row r="151" spans="1:28" ht="15" customHeight="1" thickBot="1" x14ac:dyDescent="0.4">
      <c r="A151" s="120"/>
      <c r="B151" s="132"/>
      <c r="C151" s="123"/>
      <c r="D151" s="125"/>
      <c r="E151" s="61">
        <f t="shared" si="162"/>
        <v>17</v>
      </c>
      <c r="F151" s="65" t="s">
        <v>7</v>
      </c>
      <c r="G151" s="41"/>
      <c r="H151" s="42"/>
      <c r="I151" s="43" t="s">
        <v>21</v>
      </c>
      <c r="J151" s="44"/>
      <c r="K151" s="39" t="s">
        <v>42</v>
      </c>
      <c r="L151" s="104"/>
      <c r="M151" s="82"/>
      <c r="N151" s="45"/>
      <c r="S151" s="118"/>
      <c r="T151" s="118"/>
      <c r="U151" s="118"/>
      <c r="V151" s="118"/>
      <c r="W151" s="118"/>
      <c r="X151" s="118"/>
      <c r="Y151" s="118"/>
      <c r="Z151" s="15">
        <f t="shared" si="161"/>
        <v>0</v>
      </c>
      <c r="AA151" s="15">
        <f t="shared" si="159"/>
        <v>0</v>
      </c>
      <c r="AB151" s="15">
        <f t="shared" si="160"/>
        <v>0</v>
      </c>
    </row>
    <row r="152" spans="1:28" ht="15" customHeight="1" thickBot="1" x14ac:dyDescent="0.4">
      <c r="A152" s="120"/>
      <c r="B152" s="132"/>
      <c r="C152" s="123"/>
      <c r="D152" s="125"/>
      <c r="E152" s="85">
        <f t="shared" si="162"/>
        <v>18</v>
      </c>
      <c r="F152" s="86" t="s">
        <v>8</v>
      </c>
      <c r="G152" s="87"/>
      <c r="H152" s="88"/>
      <c r="I152" s="89" t="s">
        <v>21</v>
      </c>
      <c r="J152" s="90"/>
      <c r="K152" s="91" t="s">
        <v>42</v>
      </c>
      <c r="L152" s="104"/>
      <c r="M152" s="82"/>
      <c r="N152" s="45"/>
      <c r="S152" s="118"/>
      <c r="T152" s="118"/>
      <c r="U152" s="118"/>
      <c r="V152" s="118"/>
      <c r="W152" s="118"/>
      <c r="X152" s="118"/>
      <c r="Y152" s="118"/>
      <c r="Z152" s="15">
        <f t="shared" si="161"/>
        <v>0</v>
      </c>
      <c r="AA152" s="15">
        <f t="shared" si="159"/>
        <v>0</v>
      </c>
      <c r="AB152" s="15">
        <f t="shared" si="160"/>
        <v>0</v>
      </c>
    </row>
    <row r="153" spans="1:28" ht="15" customHeight="1" thickBot="1" x14ac:dyDescent="0.4">
      <c r="A153" s="120"/>
      <c r="B153" s="132"/>
      <c r="C153" s="123"/>
      <c r="D153" s="125"/>
      <c r="E153" s="61">
        <f t="shared" si="162"/>
        <v>19</v>
      </c>
      <c r="F153" s="65" t="s">
        <v>9</v>
      </c>
      <c r="G153" s="41" t="s">
        <v>3</v>
      </c>
      <c r="H153" s="42"/>
      <c r="I153" s="43" t="s">
        <v>21</v>
      </c>
      <c r="J153" s="44"/>
      <c r="K153" s="39" t="s">
        <v>42</v>
      </c>
      <c r="L153" s="104"/>
      <c r="M153" s="82"/>
      <c r="N153" s="45"/>
      <c r="S153" s="118"/>
      <c r="T153" s="118"/>
      <c r="U153" s="118"/>
      <c r="V153" s="118"/>
      <c r="W153" s="118"/>
      <c r="X153" s="118"/>
      <c r="Y153" s="118"/>
      <c r="Z153" s="15">
        <f t="shared" si="161"/>
        <v>0</v>
      </c>
      <c r="AA153" s="15">
        <f t="shared" si="159"/>
        <v>0</v>
      </c>
      <c r="AB153" s="15">
        <f t="shared" si="160"/>
        <v>0</v>
      </c>
    </row>
    <row r="154" spans="1:28" ht="15" customHeight="1" thickBot="1" x14ac:dyDescent="0.4">
      <c r="A154" s="120"/>
      <c r="B154" s="132"/>
      <c r="C154" s="123"/>
      <c r="D154" s="125"/>
      <c r="E154" s="62">
        <f t="shared" si="162"/>
        <v>20</v>
      </c>
      <c r="F154" s="66" t="s">
        <v>1</v>
      </c>
      <c r="G154" s="46" t="s">
        <v>3</v>
      </c>
      <c r="H154" s="47"/>
      <c r="I154" s="48" t="s">
        <v>21</v>
      </c>
      <c r="J154" s="49"/>
      <c r="K154" s="39" t="s">
        <v>42</v>
      </c>
      <c r="L154" s="104"/>
      <c r="M154" s="82"/>
      <c r="N154" s="45"/>
      <c r="S154" s="118"/>
      <c r="T154" s="118"/>
      <c r="U154" s="118"/>
      <c r="V154" s="118"/>
      <c r="W154" s="118"/>
      <c r="X154" s="118"/>
      <c r="Y154" s="118"/>
      <c r="Z154" s="15">
        <f t="shared" si="161"/>
        <v>0</v>
      </c>
      <c r="AA154" s="15">
        <f t="shared" si="159"/>
        <v>0</v>
      </c>
      <c r="AB154" s="15">
        <f t="shared" si="160"/>
        <v>0</v>
      </c>
    </row>
    <row r="155" spans="1:28" ht="15" customHeight="1" thickBot="1" x14ac:dyDescent="0.4">
      <c r="A155" s="120"/>
      <c r="B155" s="132"/>
      <c r="C155" s="122" t="str">
        <f t="shared" ref="C155" si="171">CONCATENATE("SEMANA ",D156)</f>
        <v>SEMANA 21</v>
      </c>
      <c r="D155" s="126"/>
      <c r="E155" s="60">
        <f t="shared" si="162"/>
        <v>21</v>
      </c>
      <c r="F155" s="55" t="s">
        <v>4</v>
      </c>
      <c r="G155" s="35"/>
      <c r="H155" s="36"/>
      <c r="I155" s="37" t="s">
        <v>21</v>
      </c>
      <c r="J155" s="38"/>
      <c r="K155" s="39" t="s">
        <v>42</v>
      </c>
      <c r="L155" s="104">
        <f t="shared" si="135"/>
        <v>0</v>
      </c>
      <c r="M155" s="82"/>
      <c r="N155" s="45"/>
      <c r="S155" s="118">
        <f>COUNTIF(G155:G161,"")</f>
        <v>5</v>
      </c>
      <c r="T155" s="118">
        <f t="shared" ref="T155" si="172">S155*7</f>
        <v>35</v>
      </c>
      <c r="U155" s="118">
        <f t="shared" ref="U155" si="173">$U$11*S155</f>
        <v>42</v>
      </c>
      <c r="V155" s="118">
        <f t="shared" ref="V155" si="174">U155-INT(U155)</f>
        <v>0</v>
      </c>
      <c r="W155" s="118">
        <f t="shared" ref="W155" si="175">SUM(Z155:Z161)</f>
        <v>0</v>
      </c>
      <c r="X155" s="118">
        <f t="shared" ref="X155" si="176">W155-INT(W155)</f>
        <v>0</v>
      </c>
      <c r="Y155" s="118" t="str">
        <f t="shared" ref="Y155" si="177">IF(W155&lt;U155,IF(W155&gt;T155,"SI","NO"),"NO")</f>
        <v>NO</v>
      </c>
      <c r="Z155" s="15">
        <f t="shared" si="161"/>
        <v>0</v>
      </c>
      <c r="AA155" s="15">
        <f t="shared" si="159"/>
        <v>0</v>
      </c>
      <c r="AB155" s="15">
        <f t="shared" si="160"/>
        <v>0</v>
      </c>
    </row>
    <row r="156" spans="1:28" ht="15" customHeight="1" thickBot="1" x14ac:dyDescent="0.4">
      <c r="A156" s="120"/>
      <c r="B156" s="132"/>
      <c r="C156" s="123"/>
      <c r="D156" s="125">
        <f t="shared" ref="D156" si="178">D149+1</f>
        <v>21</v>
      </c>
      <c r="E156" s="61">
        <f t="shared" si="162"/>
        <v>22</v>
      </c>
      <c r="F156" s="65" t="s">
        <v>5</v>
      </c>
      <c r="G156" s="41"/>
      <c r="H156" s="42"/>
      <c r="I156" s="43" t="s">
        <v>21</v>
      </c>
      <c r="J156" s="44"/>
      <c r="K156" s="39" t="s">
        <v>42</v>
      </c>
      <c r="L156" s="104" t="str">
        <f t="shared" si="108"/>
        <v/>
      </c>
      <c r="M156" s="82"/>
      <c r="N156" s="45"/>
      <c r="S156" s="118"/>
      <c r="T156" s="118"/>
      <c r="U156" s="118"/>
      <c r="V156" s="118"/>
      <c r="W156" s="118"/>
      <c r="X156" s="118"/>
      <c r="Y156" s="118"/>
      <c r="Z156" s="15">
        <f t="shared" si="161"/>
        <v>0</v>
      </c>
      <c r="AA156" s="15">
        <f t="shared" si="159"/>
        <v>0</v>
      </c>
      <c r="AB156" s="15">
        <f t="shared" si="160"/>
        <v>0</v>
      </c>
    </row>
    <row r="157" spans="1:28" ht="15" customHeight="1" thickBot="1" x14ac:dyDescent="0.4">
      <c r="A157" s="120"/>
      <c r="B157" s="132"/>
      <c r="C157" s="123"/>
      <c r="D157" s="125"/>
      <c r="E157" s="61">
        <f t="shared" si="162"/>
        <v>23</v>
      </c>
      <c r="F157" s="65" t="s">
        <v>6</v>
      </c>
      <c r="G157" s="41"/>
      <c r="H157" s="42"/>
      <c r="I157" s="43" t="s">
        <v>21</v>
      </c>
      <c r="J157" s="44"/>
      <c r="K157" s="39" t="s">
        <v>42</v>
      </c>
      <c r="L157" s="104"/>
      <c r="M157" s="82"/>
      <c r="N157" s="45"/>
      <c r="S157" s="118"/>
      <c r="T157" s="118"/>
      <c r="U157" s="118"/>
      <c r="V157" s="118"/>
      <c r="W157" s="118"/>
      <c r="X157" s="118"/>
      <c r="Y157" s="118"/>
      <c r="Z157" s="15">
        <f t="shared" si="161"/>
        <v>0</v>
      </c>
      <c r="AA157" s="15">
        <f t="shared" si="159"/>
        <v>0</v>
      </c>
      <c r="AB157" s="15">
        <f t="shared" si="160"/>
        <v>0</v>
      </c>
    </row>
    <row r="158" spans="1:28" ht="15" customHeight="1" thickBot="1" x14ac:dyDescent="0.4">
      <c r="A158" s="120"/>
      <c r="B158" s="132"/>
      <c r="C158" s="123"/>
      <c r="D158" s="125"/>
      <c r="E158" s="61">
        <f t="shared" si="162"/>
        <v>24</v>
      </c>
      <c r="F158" s="65" t="s">
        <v>7</v>
      </c>
      <c r="G158" s="41"/>
      <c r="H158" s="42"/>
      <c r="I158" s="43" t="s">
        <v>21</v>
      </c>
      <c r="J158" s="44"/>
      <c r="K158" s="39" t="s">
        <v>42</v>
      </c>
      <c r="L158" s="104"/>
      <c r="M158" s="82"/>
      <c r="N158" s="45"/>
      <c r="S158" s="118"/>
      <c r="T158" s="118"/>
      <c r="U158" s="118"/>
      <c r="V158" s="118"/>
      <c r="W158" s="118"/>
      <c r="X158" s="118"/>
      <c r="Y158" s="118"/>
      <c r="Z158" s="15">
        <f t="shared" si="161"/>
        <v>0</v>
      </c>
      <c r="AA158" s="15">
        <f t="shared" si="159"/>
        <v>0</v>
      </c>
      <c r="AB158" s="15">
        <f t="shared" si="160"/>
        <v>0</v>
      </c>
    </row>
    <row r="159" spans="1:28" ht="15" customHeight="1" thickBot="1" x14ac:dyDescent="0.4">
      <c r="A159" s="120"/>
      <c r="B159" s="132"/>
      <c r="C159" s="123"/>
      <c r="D159" s="125"/>
      <c r="E159" s="85">
        <f t="shared" si="162"/>
        <v>25</v>
      </c>
      <c r="F159" s="86" t="s">
        <v>8</v>
      </c>
      <c r="G159" s="87"/>
      <c r="H159" s="88"/>
      <c r="I159" s="89" t="s">
        <v>21</v>
      </c>
      <c r="J159" s="90"/>
      <c r="K159" s="91" t="s">
        <v>42</v>
      </c>
      <c r="L159" s="104"/>
      <c r="M159" s="82"/>
      <c r="N159" s="45"/>
      <c r="S159" s="118"/>
      <c r="T159" s="118"/>
      <c r="U159" s="118"/>
      <c r="V159" s="118"/>
      <c r="W159" s="118"/>
      <c r="X159" s="118"/>
      <c r="Y159" s="118"/>
      <c r="Z159" s="15">
        <f t="shared" si="161"/>
        <v>0</v>
      </c>
      <c r="AA159" s="15">
        <f t="shared" si="159"/>
        <v>0</v>
      </c>
      <c r="AB159" s="15">
        <f t="shared" si="160"/>
        <v>0</v>
      </c>
    </row>
    <row r="160" spans="1:28" ht="15" customHeight="1" thickBot="1" x14ac:dyDescent="0.4">
      <c r="A160" s="120"/>
      <c r="B160" s="132"/>
      <c r="C160" s="123"/>
      <c r="D160" s="125"/>
      <c r="E160" s="61">
        <f t="shared" si="162"/>
        <v>26</v>
      </c>
      <c r="F160" s="65" t="s">
        <v>9</v>
      </c>
      <c r="G160" s="41" t="s">
        <v>3</v>
      </c>
      <c r="H160" s="42"/>
      <c r="I160" s="43" t="s">
        <v>21</v>
      </c>
      <c r="J160" s="44"/>
      <c r="K160" s="39" t="s">
        <v>42</v>
      </c>
      <c r="L160" s="104"/>
      <c r="M160" s="82"/>
      <c r="N160" s="45"/>
      <c r="S160" s="118"/>
      <c r="T160" s="118"/>
      <c r="U160" s="118"/>
      <c r="V160" s="118"/>
      <c r="W160" s="118"/>
      <c r="X160" s="118"/>
      <c r="Y160" s="118"/>
      <c r="Z160" s="15">
        <f t="shared" si="161"/>
        <v>0</v>
      </c>
      <c r="AA160" s="15">
        <f t="shared" si="159"/>
        <v>0</v>
      </c>
      <c r="AB160" s="15">
        <f t="shared" si="160"/>
        <v>0</v>
      </c>
    </row>
    <row r="161" spans="1:28" ht="15" customHeight="1" thickBot="1" x14ac:dyDescent="0.4">
      <c r="A161" s="120"/>
      <c r="B161" s="132"/>
      <c r="C161" s="123"/>
      <c r="D161" s="125"/>
      <c r="E161" s="62">
        <f t="shared" si="162"/>
        <v>27</v>
      </c>
      <c r="F161" s="66" t="s">
        <v>1</v>
      </c>
      <c r="G161" s="46" t="s">
        <v>3</v>
      </c>
      <c r="H161" s="47"/>
      <c r="I161" s="48" t="s">
        <v>21</v>
      </c>
      <c r="J161" s="49"/>
      <c r="K161" s="39" t="s">
        <v>42</v>
      </c>
      <c r="L161" s="104"/>
      <c r="M161" s="82"/>
      <c r="N161" s="45"/>
      <c r="S161" s="118"/>
      <c r="T161" s="118"/>
      <c r="U161" s="118"/>
      <c r="V161" s="118"/>
      <c r="W161" s="118"/>
      <c r="X161" s="118"/>
      <c r="Y161" s="118"/>
      <c r="Z161" s="15">
        <f t="shared" si="161"/>
        <v>0</v>
      </c>
      <c r="AA161" s="15">
        <f t="shared" si="159"/>
        <v>0</v>
      </c>
      <c r="AB161" s="15">
        <f t="shared" si="160"/>
        <v>0</v>
      </c>
    </row>
    <row r="162" spans="1:28" ht="15" customHeight="1" thickBot="1" x14ac:dyDescent="0.4">
      <c r="A162" s="120"/>
      <c r="B162" s="132"/>
      <c r="C162" s="122" t="str">
        <f t="shared" ref="C162" si="179">CONCATENATE("SEMANA ",D163)</f>
        <v>SEMANA 22</v>
      </c>
      <c r="D162" s="126"/>
      <c r="E162" s="60">
        <f t="shared" si="162"/>
        <v>28</v>
      </c>
      <c r="F162" s="55" t="s">
        <v>4</v>
      </c>
      <c r="G162" s="35"/>
      <c r="H162" s="36"/>
      <c r="I162" s="37" t="s">
        <v>21</v>
      </c>
      <c r="J162" s="38"/>
      <c r="K162" s="39" t="s">
        <v>42</v>
      </c>
      <c r="L162" s="104">
        <f t="shared" si="135"/>
        <v>0</v>
      </c>
      <c r="M162" s="82"/>
      <c r="N162" s="45"/>
      <c r="S162" s="118">
        <f>COUNTIF(G162:G168,"")</f>
        <v>5</v>
      </c>
      <c r="T162" s="118">
        <f t="shared" ref="T162" si="180">S162*7</f>
        <v>35</v>
      </c>
      <c r="U162" s="118">
        <f t="shared" ref="U162" si="181">$U$11*S162</f>
        <v>42</v>
      </c>
      <c r="V162" s="118">
        <f t="shared" ref="V162" si="182">U162-INT(U162)</f>
        <v>0</v>
      </c>
      <c r="W162" s="118">
        <f t="shared" ref="W162" si="183">SUM(Z162:Z168)</f>
        <v>0</v>
      </c>
      <c r="X162" s="118">
        <f t="shared" ref="X162" si="184">W162-INT(W162)</f>
        <v>0</v>
      </c>
      <c r="Y162" s="118" t="str">
        <f t="shared" ref="Y162" si="185">IF(W162&lt;U162,IF(W162&gt;T162,"SI","NO"),"NO")</f>
        <v>NO</v>
      </c>
      <c r="Z162" s="15">
        <f t="shared" si="161"/>
        <v>0</v>
      </c>
      <c r="AA162" s="15">
        <f t="shared" si="159"/>
        <v>0</v>
      </c>
      <c r="AB162" s="15">
        <f t="shared" si="160"/>
        <v>0</v>
      </c>
    </row>
    <row r="163" spans="1:28" ht="15" customHeight="1" thickBot="1" x14ac:dyDescent="0.4">
      <c r="A163" s="120"/>
      <c r="B163" s="132"/>
      <c r="C163" s="123"/>
      <c r="D163" s="125">
        <f t="shared" ref="D163" si="186">D156+1</f>
        <v>22</v>
      </c>
      <c r="E163" s="61">
        <f t="shared" si="162"/>
        <v>29</v>
      </c>
      <c r="F163" s="65" t="s">
        <v>5</v>
      </c>
      <c r="G163" s="41"/>
      <c r="H163" s="42"/>
      <c r="I163" s="43" t="s">
        <v>21</v>
      </c>
      <c r="J163" s="44"/>
      <c r="K163" s="39" t="s">
        <v>42</v>
      </c>
      <c r="L163" s="104" t="str">
        <f t="shared" si="108"/>
        <v/>
      </c>
      <c r="M163" s="82"/>
      <c r="N163" s="45"/>
      <c r="S163" s="118"/>
      <c r="T163" s="118"/>
      <c r="U163" s="118"/>
      <c r="V163" s="118"/>
      <c r="W163" s="118"/>
      <c r="X163" s="118"/>
      <c r="Y163" s="118"/>
      <c r="Z163" s="15">
        <f t="shared" si="161"/>
        <v>0</v>
      </c>
      <c r="AA163" s="15">
        <f t="shared" si="159"/>
        <v>0</v>
      </c>
      <c r="AB163" s="15">
        <f t="shared" si="160"/>
        <v>0</v>
      </c>
    </row>
    <row r="164" spans="1:28" ht="15" customHeight="1" thickBot="1" x14ac:dyDescent="0.4">
      <c r="A164" s="120"/>
      <c r="B164" s="132"/>
      <c r="C164" s="123"/>
      <c r="D164" s="125"/>
      <c r="E164" s="61">
        <f t="shared" si="162"/>
        <v>30</v>
      </c>
      <c r="F164" s="65" t="s">
        <v>6</v>
      </c>
      <c r="G164" s="41"/>
      <c r="H164" s="42"/>
      <c r="I164" s="43" t="s">
        <v>21</v>
      </c>
      <c r="J164" s="44"/>
      <c r="K164" s="39" t="s">
        <v>42</v>
      </c>
      <c r="L164" s="104"/>
      <c r="M164" s="82"/>
      <c r="N164" s="45"/>
      <c r="S164" s="118"/>
      <c r="T164" s="118"/>
      <c r="U164" s="118"/>
      <c r="V164" s="118"/>
      <c r="W164" s="118"/>
      <c r="X164" s="118"/>
      <c r="Y164" s="118"/>
      <c r="Z164" s="15">
        <f t="shared" si="161"/>
        <v>0</v>
      </c>
      <c r="AA164" s="15">
        <f t="shared" si="159"/>
        <v>0</v>
      </c>
      <c r="AB164" s="15">
        <f t="shared" si="160"/>
        <v>0</v>
      </c>
    </row>
    <row r="165" spans="1:28" ht="15" customHeight="1" thickBot="1" x14ac:dyDescent="0.4">
      <c r="A165" s="121"/>
      <c r="B165" s="132"/>
      <c r="C165" s="123"/>
      <c r="D165" s="125"/>
      <c r="E165" s="61">
        <f t="shared" si="162"/>
        <v>31</v>
      </c>
      <c r="F165" s="65" t="s">
        <v>7</v>
      </c>
      <c r="G165" s="41"/>
      <c r="H165" s="42"/>
      <c r="I165" s="43" t="s">
        <v>21</v>
      </c>
      <c r="J165" s="44"/>
      <c r="K165" s="39" t="s">
        <v>42</v>
      </c>
      <c r="L165" s="104"/>
      <c r="M165" s="82"/>
      <c r="N165" s="45"/>
      <c r="S165" s="118"/>
      <c r="T165" s="118"/>
      <c r="U165" s="118"/>
      <c r="V165" s="118"/>
      <c r="W165" s="118"/>
      <c r="X165" s="118"/>
      <c r="Y165" s="118"/>
      <c r="Z165" s="15">
        <f t="shared" si="161"/>
        <v>0</v>
      </c>
      <c r="AA165" s="15">
        <f t="shared" si="159"/>
        <v>0</v>
      </c>
      <c r="AB165" s="15">
        <f t="shared" si="160"/>
        <v>0</v>
      </c>
    </row>
    <row r="166" spans="1:28" ht="15" customHeight="1" thickTop="1" thickBot="1" x14ac:dyDescent="0.4">
      <c r="A166" s="119" t="s">
        <v>14</v>
      </c>
      <c r="B166" s="132">
        <v>6</v>
      </c>
      <c r="C166" s="123"/>
      <c r="D166" s="125"/>
      <c r="E166" s="85">
        <v>1</v>
      </c>
      <c r="F166" s="86" t="s">
        <v>8</v>
      </c>
      <c r="G166" s="87"/>
      <c r="H166" s="88"/>
      <c r="I166" s="89" t="s">
        <v>21</v>
      </c>
      <c r="J166" s="90"/>
      <c r="K166" s="91" t="s">
        <v>42</v>
      </c>
      <c r="L166" s="104"/>
      <c r="M166" s="82"/>
      <c r="N166" s="45"/>
      <c r="S166" s="118"/>
      <c r="T166" s="118"/>
      <c r="U166" s="118"/>
      <c r="V166" s="118"/>
      <c r="W166" s="118"/>
      <c r="X166" s="118"/>
      <c r="Y166" s="118"/>
      <c r="Z166" s="15">
        <f t="shared" si="161"/>
        <v>0</v>
      </c>
      <c r="AA166" s="15">
        <f t="shared" si="159"/>
        <v>0</v>
      </c>
      <c r="AB166" s="15">
        <f t="shared" si="160"/>
        <v>0</v>
      </c>
    </row>
    <row r="167" spans="1:28" ht="15" customHeight="1" thickBot="1" x14ac:dyDescent="0.4">
      <c r="A167" s="120"/>
      <c r="B167" s="132"/>
      <c r="C167" s="123"/>
      <c r="D167" s="125"/>
      <c r="E167" s="61">
        <f t="shared" si="162"/>
        <v>2</v>
      </c>
      <c r="F167" s="65" t="s">
        <v>9</v>
      </c>
      <c r="G167" s="41" t="s">
        <v>3</v>
      </c>
      <c r="H167" s="42"/>
      <c r="I167" s="43" t="s">
        <v>21</v>
      </c>
      <c r="J167" s="44"/>
      <c r="K167" s="39" t="s">
        <v>42</v>
      </c>
      <c r="L167" s="104"/>
      <c r="M167" s="82"/>
      <c r="N167" s="45"/>
      <c r="S167" s="118"/>
      <c r="T167" s="118"/>
      <c r="U167" s="118"/>
      <c r="V167" s="118"/>
      <c r="W167" s="118"/>
      <c r="X167" s="118"/>
      <c r="Y167" s="118"/>
      <c r="Z167" s="15">
        <f t="shared" si="161"/>
        <v>0</v>
      </c>
      <c r="AA167" s="15">
        <f t="shared" si="159"/>
        <v>0</v>
      </c>
      <c r="AB167" s="15">
        <f t="shared" si="160"/>
        <v>0</v>
      </c>
    </row>
    <row r="168" spans="1:28" ht="15" customHeight="1" thickBot="1" x14ac:dyDescent="0.4">
      <c r="A168" s="120"/>
      <c r="B168" s="132"/>
      <c r="C168" s="123"/>
      <c r="D168" s="125"/>
      <c r="E168" s="62">
        <f t="shared" si="162"/>
        <v>3</v>
      </c>
      <c r="F168" s="66" t="s">
        <v>1</v>
      </c>
      <c r="G168" s="46" t="s">
        <v>3</v>
      </c>
      <c r="H168" s="47"/>
      <c r="I168" s="48" t="s">
        <v>21</v>
      </c>
      <c r="J168" s="49"/>
      <c r="K168" s="39" t="s">
        <v>42</v>
      </c>
      <c r="L168" s="104"/>
      <c r="M168" s="82"/>
      <c r="N168" s="45"/>
      <c r="S168" s="118"/>
      <c r="T168" s="118"/>
      <c r="U168" s="118"/>
      <c r="V168" s="118"/>
      <c r="W168" s="118"/>
      <c r="X168" s="118"/>
      <c r="Y168" s="118"/>
      <c r="Z168" s="15">
        <f t="shared" si="161"/>
        <v>0</v>
      </c>
      <c r="AA168" s="15">
        <f t="shared" si="159"/>
        <v>0</v>
      </c>
      <c r="AB168" s="15">
        <f t="shared" si="160"/>
        <v>0</v>
      </c>
    </row>
    <row r="169" spans="1:28" ht="15" customHeight="1" thickBot="1" x14ac:dyDescent="0.4">
      <c r="A169" s="120"/>
      <c r="B169" s="132"/>
      <c r="C169" s="122" t="str">
        <f t="shared" ref="C169" si="187">CONCATENATE("SEMANA ",D170)</f>
        <v>SEMANA 23</v>
      </c>
      <c r="D169" s="126"/>
      <c r="E169" s="60">
        <f t="shared" si="162"/>
        <v>4</v>
      </c>
      <c r="F169" s="55" t="s">
        <v>4</v>
      </c>
      <c r="G169" s="35"/>
      <c r="H169" s="36"/>
      <c r="I169" s="37" t="s">
        <v>21</v>
      </c>
      <c r="J169" s="38"/>
      <c r="K169" s="39" t="s">
        <v>42</v>
      </c>
      <c r="L169" s="104">
        <f t="shared" si="135"/>
        <v>0</v>
      </c>
      <c r="M169" s="82"/>
      <c r="N169" s="45"/>
      <c r="S169" s="118">
        <f>COUNTIF(G169:G175,"")</f>
        <v>5</v>
      </c>
      <c r="T169" s="118">
        <f t="shared" ref="T169" si="188">S169*7</f>
        <v>35</v>
      </c>
      <c r="U169" s="118">
        <f t="shared" ref="U169" si="189">$U$11*S169</f>
        <v>42</v>
      </c>
      <c r="V169" s="118">
        <f t="shared" ref="V169" si="190">U169-INT(U169)</f>
        <v>0</v>
      </c>
      <c r="W169" s="118">
        <f t="shared" ref="W169" si="191">SUM(Z169:Z175)</f>
        <v>0</v>
      </c>
      <c r="X169" s="118">
        <f t="shared" ref="X169" si="192">W169-INT(W169)</f>
        <v>0</v>
      </c>
      <c r="Y169" s="118" t="str">
        <f t="shared" ref="Y169" si="193">IF(W169&lt;U169,IF(W169&gt;T169,"SI","NO"),"NO")</f>
        <v>NO</v>
      </c>
      <c r="Z169" s="15">
        <f t="shared" si="161"/>
        <v>0</v>
      </c>
      <c r="AA169" s="15">
        <f t="shared" si="159"/>
        <v>0</v>
      </c>
      <c r="AB169" s="15">
        <f t="shared" si="160"/>
        <v>0</v>
      </c>
    </row>
    <row r="170" spans="1:28" ht="15" customHeight="1" thickBot="1" x14ac:dyDescent="0.4">
      <c r="A170" s="120"/>
      <c r="B170" s="132"/>
      <c r="C170" s="123"/>
      <c r="D170" s="125">
        <f t="shared" ref="D170" si="194">D163+1</f>
        <v>23</v>
      </c>
      <c r="E170" s="61">
        <f t="shared" si="162"/>
        <v>5</v>
      </c>
      <c r="F170" s="65" t="s">
        <v>5</v>
      </c>
      <c r="G170" s="41"/>
      <c r="H170" s="42"/>
      <c r="I170" s="43" t="s">
        <v>21</v>
      </c>
      <c r="J170" s="44"/>
      <c r="K170" s="39" t="s">
        <v>42</v>
      </c>
      <c r="L170" s="104" t="str">
        <f t="shared" ref="L170:L233" si="195">IF(W170=0,"",CONCATENATE(INT(W170)," horas y ",INT(X170*60)," minutos"))</f>
        <v/>
      </c>
      <c r="M170" s="82"/>
      <c r="N170" s="45"/>
      <c r="S170" s="118"/>
      <c r="T170" s="118"/>
      <c r="U170" s="118"/>
      <c r="V170" s="118"/>
      <c r="W170" s="118"/>
      <c r="X170" s="118"/>
      <c r="Y170" s="118"/>
      <c r="Z170" s="15">
        <f t="shared" si="161"/>
        <v>0</v>
      </c>
      <c r="AA170" s="15">
        <f t="shared" si="159"/>
        <v>0</v>
      </c>
      <c r="AB170" s="15">
        <f t="shared" si="160"/>
        <v>0</v>
      </c>
    </row>
    <row r="171" spans="1:28" ht="15" customHeight="1" thickBot="1" x14ac:dyDescent="0.4">
      <c r="A171" s="120"/>
      <c r="B171" s="132"/>
      <c r="C171" s="123"/>
      <c r="D171" s="125"/>
      <c r="E171" s="61">
        <f t="shared" si="162"/>
        <v>6</v>
      </c>
      <c r="F171" s="65" t="s">
        <v>6</v>
      </c>
      <c r="G171" s="41"/>
      <c r="H171" s="42"/>
      <c r="I171" s="43" t="s">
        <v>21</v>
      </c>
      <c r="J171" s="44"/>
      <c r="K171" s="39" t="s">
        <v>42</v>
      </c>
      <c r="L171" s="104"/>
      <c r="M171" s="82"/>
      <c r="N171" s="45"/>
      <c r="S171" s="118"/>
      <c r="T171" s="118"/>
      <c r="U171" s="118"/>
      <c r="V171" s="118"/>
      <c r="W171" s="118"/>
      <c r="X171" s="118"/>
      <c r="Y171" s="118"/>
      <c r="Z171" s="15">
        <f t="shared" si="161"/>
        <v>0</v>
      </c>
      <c r="AA171" s="15">
        <f t="shared" si="159"/>
        <v>0</v>
      </c>
      <c r="AB171" s="15">
        <f t="shared" si="160"/>
        <v>0</v>
      </c>
    </row>
    <row r="172" spans="1:28" ht="15" customHeight="1" thickBot="1" x14ac:dyDescent="0.4">
      <c r="A172" s="120"/>
      <c r="B172" s="132"/>
      <c r="C172" s="123"/>
      <c r="D172" s="125"/>
      <c r="E172" s="61">
        <f t="shared" si="162"/>
        <v>7</v>
      </c>
      <c r="F172" s="65" t="s">
        <v>7</v>
      </c>
      <c r="G172" s="41"/>
      <c r="H172" s="42"/>
      <c r="I172" s="43" t="s">
        <v>21</v>
      </c>
      <c r="J172" s="44"/>
      <c r="K172" s="39" t="s">
        <v>42</v>
      </c>
      <c r="L172" s="104"/>
      <c r="M172" s="82"/>
      <c r="N172" s="45"/>
      <c r="S172" s="118"/>
      <c r="T172" s="118"/>
      <c r="U172" s="118"/>
      <c r="V172" s="118"/>
      <c r="W172" s="118"/>
      <c r="X172" s="118"/>
      <c r="Y172" s="118"/>
      <c r="Z172" s="15">
        <f t="shared" si="161"/>
        <v>0</v>
      </c>
      <c r="AA172" s="15">
        <f t="shared" si="159"/>
        <v>0</v>
      </c>
      <c r="AB172" s="15">
        <f t="shared" si="160"/>
        <v>0</v>
      </c>
    </row>
    <row r="173" spans="1:28" ht="15" customHeight="1" thickBot="1" x14ac:dyDescent="0.4">
      <c r="A173" s="120"/>
      <c r="B173" s="132"/>
      <c r="C173" s="123"/>
      <c r="D173" s="125"/>
      <c r="E173" s="85">
        <f t="shared" si="162"/>
        <v>8</v>
      </c>
      <c r="F173" s="86" t="s">
        <v>8</v>
      </c>
      <c r="G173" s="87"/>
      <c r="H173" s="88"/>
      <c r="I173" s="89" t="s">
        <v>21</v>
      </c>
      <c r="J173" s="90"/>
      <c r="K173" s="91" t="s">
        <v>42</v>
      </c>
      <c r="L173" s="104"/>
      <c r="M173" s="82"/>
      <c r="N173" s="45"/>
      <c r="S173" s="118"/>
      <c r="T173" s="118"/>
      <c r="U173" s="118"/>
      <c r="V173" s="118"/>
      <c r="W173" s="118"/>
      <c r="X173" s="118"/>
      <c r="Y173" s="118"/>
      <c r="Z173" s="15">
        <f t="shared" si="161"/>
        <v>0</v>
      </c>
      <c r="AA173" s="15">
        <f t="shared" si="159"/>
        <v>0</v>
      </c>
      <c r="AB173" s="15">
        <f t="shared" si="160"/>
        <v>0</v>
      </c>
    </row>
    <row r="174" spans="1:28" ht="15" customHeight="1" thickBot="1" x14ac:dyDescent="0.4">
      <c r="A174" s="120"/>
      <c r="B174" s="132"/>
      <c r="C174" s="123"/>
      <c r="D174" s="125"/>
      <c r="E174" s="61">
        <f t="shared" si="162"/>
        <v>9</v>
      </c>
      <c r="F174" s="65" t="s">
        <v>9</v>
      </c>
      <c r="G174" s="41" t="s">
        <v>3</v>
      </c>
      <c r="H174" s="42"/>
      <c r="I174" s="43" t="s">
        <v>21</v>
      </c>
      <c r="J174" s="44"/>
      <c r="K174" s="39" t="s">
        <v>42</v>
      </c>
      <c r="L174" s="104"/>
      <c r="M174" s="82"/>
      <c r="N174" s="45"/>
      <c r="S174" s="118"/>
      <c r="T174" s="118"/>
      <c r="U174" s="118"/>
      <c r="V174" s="118"/>
      <c r="W174" s="118"/>
      <c r="X174" s="118"/>
      <c r="Y174" s="118"/>
      <c r="Z174" s="15">
        <f t="shared" si="161"/>
        <v>0</v>
      </c>
      <c r="AA174" s="15">
        <f t="shared" si="159"/>
        <v>0</v>
      </c>
      <c r="AB174" s="15">
        <f t="shared" si="160"/>
        <v>0</v>
      </c>
    </row>
    <row r="175" spans="1:28" ht="15" customHeight="1" thickBot="1" x14ac:dyDescent="0.4">
      <c r="A175" s="120"/>
      <c r="B175" s="132"/>
      <c r="C175" s="123"/>
      <c r="D175" s="125"/>
      <c r="E175" s="62">
        <f t="shared" si="162"/>
        <v>10</v>
      </c>
      <c r="F175" s="66" t="s">
        <v>1</v>
      </c>
      <c r="G175" s="46" t="s">
        <v>3</v>
      </c>
      <c r="H175" s="47"/>
      <c r="I175" s="48" t="s">
        <v>21</v>
      </c>
      <c r="J175" s="49"/>
      <c r="K175" s="39" t="s">
        <v>42</v>
      </c>
      <c r="L175" s="104"/>
      <c r="M175" s="82"/>
      <c r="N175" s="45"/>
      <c r="S175" s="118"/>
      <c r="T175" s="118"/>
      <c r="U175" s="118"/>
      <c r="V175" s="118"/>
      <c r="W175" s="118"/>
      <c r="X175" s="118"/>
      <c r="Y175" s="118"/>
      <c r="Z175" s="15">
        <f t="shared" si="161"/>
        <v>0</v>
      </c>
      <c r="AA175" s="15">
        <f t="shared" si="159"/>
        <v>0</v>
      </c>
      <c r="AB175" s="15">
        <f t="shared" si="160"/>
        <v>0</v>
      </c>
    </row>
    <row r="176" spans="1:28" ht="15" customHeight="1" thickBot="1" x14ac:dyDescent="0.4">
      <c r="A176" s="120"/>
      <c r="B176" s="132"/>
      <c r="C176" s="122" t="str">
        <f t="shared" ref="C176" si="196">CONCATENATE("SEMANA ",D177)</f>
        <v>SEMANA 24</v>
      </c>
      <c r="D176" s="126"/>
      <c r="E176" s="60">
        <f t="shared" si="162"/>
        <v>11</v>
      </c>
      <c r="F176" s="55" t="s">
        <v>4</v>
      </c>
      <c r="G176" s="35"/>
      <c r="H176" s="36"/>
      <c r="I176" s="37" t="s">
        <v>21</v>
      </c>
      <c r="J176" s="38"/>
      <c r="K176" s="39" t="s">
        <v>42</v>
      </c>
      <c r="L176" s="104">
        <f t="shared" si="135"/>
        <v>0</v>
      </c>
      <c r="M176" s="82"/>
      <c r="N176" s="45"/>
      <c r="S176" s="118">
        <f>COUNTIF(G176:G182,"")</f>
        <v>5</v>
      </c>
      <c r="T176" s="118">
        <f t="shared" ref="T176" si="197">S176*7</f>
        <v>35</v>
      </c>
      <c r="U176" s="118">
        <f t="shared" ref="U176" si="198">$U$11*S176</f>
        <v>42</v>
      </c>
      <c r="V176" s="118">
        <f t="shared" ref="V176" si="199">U176-INT(U176)</f>
        <v>0</v>
      </c>
      <c r="W176" s="118">
        <f t="shared" ref="W176" si="200">SUM(Z176:Z182)</f>
        <v>0</v>
      </c>
      <c r="X176" s="118">
        <f t="shared" ref="X176" si="201">W176-INT(W176)</f>
        <v>0</v>
      </c>
      <c r="Y176" s="118" t="str">
        <f t="shared" ref="Y176" si="202">IF(W176&lt;U176,IF(W176&gt;T176,"SI","NO"),"NO")</f>
        <v>NO</v>
      </c>
      <c r="Z176" s="15">
        <f t="shared" si="161"/>
        <v>0</v>
      </c>
      <c r="AA176" s="15">
        <f t="shared" si="159"/>
        <v>0</v>
      </c>
      <c r="AB176" s="15">
        <f t="shared" si="160"/>
        <v>0</v>
      </c>
    </row>
    <row r="177" spans="1:28" ht="15" customHeight="1" thickBot="1" x14ac:dyDescent="0.4">
      <c r="A177" s="120"/>
      <c r="B177" s="132"/>
      <c r="C177" s="123"/>
      <c r="D177" s="125">
        <f t="shared" ref="D177" si="203">D170+1</f>
        <v>24</v>
      </c>
      <c r="E177" s="61">
        <f t="shared" si="162"/>
        <v>12</v>
      </c>
      <c r="F177" s="65" t="s">
        <v>5</v>
      </c>
      <c r="G177" s="41"/>
      <c r="H177" s="42"/>
      <c r="I177" s="43" t="s">
        <v>21</v>
      </c>
      <c r="J177" s="44"/>
      <c r="K177" s="39" t="s">
        <v>42</v>
      </c>
      <c r="L177" s="104" t="str">
        <f t="shared" si="195"/>
        <v/>
      </c>
      <c r="M177" s="82"/>
      <c r="N177" s="45"/>
      <c r="S177" s="118"/>
      <c r="T177" s="118"/>
      <c r="U177" s="118"/>
      <c r="V177" s="118"/>
      <c r="W177" s="118"/>
      <c r="X177" s="118"/>
      <c r="Y177" s="118"/>
      <c r="Z177" s="15">
        <f t="shared" si="161"/>
        <v>0</v>
      </c>
      <c r="AA177" s="15">
        <f t="shared" si="159"/>
        <v>0</v>
      </c>
      <c r="AB177" s="15">
        <f t="shared" si="160"/>
        <v>0</v>
      </c>
    </row>
    <row r="178" spans="1:28" ht="15" customHeight="1" thickBot="1" x14ac:dyDescent="0.4">
      <c r="A178" s="120"/>
      <c r="B178" s="132"/>
      <c r="C178" s="123"/>
      <c r="D178" s="125"/>
      <c r="E178" s="61">
        <f t="shared" si="162"/>
        <v>13</v>
      </c>
      <c r="F178" s="65" t="s">
        <v>6</v>
      </c>
      <c r="G178" s="41"/>
      <c r="H178" s="42"/>
      <c r="I178" s="43" t="s">
        <v>21</v>
      </c>
      <c r="J178" s="44"/>
      <c r="K178" s="39" t="s">
        <v>42</v>
      </c>
      <c r="L178" s="104"/>
      <c r="M178" s="82"/>
      <c r="N178" s="45"/>
      <c r="S178" s="118"/>
      <c r="T178" s="118"/>
      <c r="U178" s="118"/>
      <c r="V178" s="118"/>
      <c r="W178" s="118"/>
      <c r="X178" s="118"/>
      <c r="Y178" s="118"/>
      <c r="Z178" s="15">
        <f t="shared" si="161"/>
        <v>0</v>
      </c>
      <c r="AA178" s="15">
        <f t="shared" si="159"/>
        <v>0</v>
      </c>
      <c r="AB178" s="15">
        <f t="shared" si="160"/>
        <v>0</v>
      </c>
    </row>
    <row r="179" spans="1:28" ht="15" customHeight="1" thickBot="1" x14ac:dyDescent="0.4">
      <c r="A179" s="120"/>
      <c r="B179" s="132"/>
      <c r="C179" s="123"/>
      <c r="D179" s="125"/>
      <c r="E179" s="61">
        <f t="shared" si="162"/>
        <v>14</v>
      </c>
      <c r="F179" s="65" t="s">
        <v>7</v>
      </c>
      <c r="G179" s="41"/>
      <c r="H179" s="42"/>
      <c r="I179" s="43" t="s">
        <v>21</v>
      </c>
      <c r="J179" s="44"/>
      <c r="K179" s="39" t="s">
        <v>42</v>
      </c>
      <c r="L179" s="104"/>
      <c r="M179" s="82"/>
      <c r="N179" s="45"/>
      <c r="S179" s="118"/>
      <c r="T179" s="118"/>
      <c r="U179" s="118"/>
      <c r="V179" s="118"/>
      <c r="W179" s="118"/>
      <c r="X179" s="118"/>
      <c r="Y179" s="118"/>
      <c r="Z179" s="15">
        <f t="shared" si="161"/>
        <v>0</v>
      </c>
      <c r="AA179" s="15">
        <f t="shared" si="159"/>
        <v>0</v>
      </c>
      <c r="AB179" s="15">
        <f t="shared" si="160"/>
        <v>0</v>
      </c>
    </row>
    <row r="180" spans="1:28" ht="15" customHeight="1" thickBot="1" x14ac:dyDescent="0.4">
      <c r="A180" s="120"/>
      <c r="B180" s="132"/>
      <c r="C180" s="123"/>
      <c r="D180" s="125"/>
      <c r="E180" s="85">
        <f t="shared" si="162"/>
        <v>15</v>
      </c>
      <c r="F180" s="86" t="s">
        <v>8</v>
      </c>
      <c r="G180" s="87"/>
      <c r="H180" s="88"/>
      <c r="I180" s="89" t="s">
        <v>21</v>
      </c>
      <c r="J180" s="90"/>
      <c r="K180" s="91" t="s">
        <v>42</v>
      </c>
      <c r="L180" s="104"/>
      <c r="M180" s="82"/>
      <c r="N180" s="45"/>
      <c r="S180" s="118"/>
      <c r="T180" s="118"/>
      <c r="U180" s="118"/>
      <c r="V180" s="118"/>
      <c r="W180" s="118"/>
      <c r="X180" s="118"/>
      <c r="Y180" s="118"/>
      <c r="Z180" s="15">
        <f t="shared" si="161"/>
        <v>0</v>
      </c>
      <c r="AA180" s="15">
        <f t="shared" si="159"/>
        <v>0</v>
      </c>
      <c r="AB180" s="15">
        <f t="shared" si="160"/>
        <v>0</v>
      </c>
    </row>
    <row r="181" spans="1:28" ht="15" customHeight="1" thickBot="1" x14ac:dyDescent="0.4">
      <c r="A181" s="120"/>
      <c r="B181" s="132"/>
      <c r="C181" s="123"/>
      <c r="D181" s="125"/>
      <c r="E181" s="61">
        <f t="shared" si="162"/>
        <v>16</v>
      </c>
      <c r="F181" s="65" t="s">
        <v>9</v>
      </c>
      <c r="G181" s="41" t="s">
        <v>3</v>
      </c>
      <c r="H181" s="42"/>
      <c r="I181" s="43" t="s">
        <v>21</v>
      </c>
      <c r="J181" s="44"/>
      <c r="K181" s="39" t="s">
        <v>42</v>
      </c>
      <c r="L181" s="104"/>
      <c r="M181" s="82"/>
      <c r="N181" s="45"/>
      <c r="S181" s="118"/>
      <c r="T181" s="118"/>
      <c r="U181" s="118"/>
      <c r="V181" s="118"/>
      <c r="W181" s="118"/>
      <c r="X181" s="118"/>
      <c r="Y181" s="118"/>
      <c r="Z181" s="15">
        <f t="shared" si="161"/>
        <v>0</v>
      </c>
      <c r="AA181" s="15">
        <f t="shared" si="159"/>
        <v>0</v>
      </c>
      <c r="AB181" s="15">
        <f t="shared" si="160"/>
        <v>0</v>
      </c>
    </row>
    <row r="182" spans="1:28" ht="15" customHeight="1" thickBot="1" x14ac:dyDescent="0.4">
      <c r="A182" s="120"/>
      <c r="B182" s="132"/>
      <c r="C182" s="123"/>
      <c r="D182" s="125"/>
      <c r="E182" s="62">
        <f t="shared" si="162"/>
        <v>17</v>
      </c>
      <c r="F182" s="66" t="s">
        <v>1</v>
      </c>
      <c r="G182" s="46" t="s">
        <v>3</v>
      </c>
      <c r="H182" s="47"/>
      <c r="I182" s="48" t="s">
        <v>21</v>
      </c>
      <c r="J182" s="49"/>
      <c r="K182" s="39" t="s">
        <v>42</v>
      </c>
      <c r="L182" s="104"/>
      <c r="M182" s="82"/>
      <c r="N182" s="45"/>
      <c r="S182" s="118"/>
      <c r="T182" s="118"/>
      <c r="U182" s="118"/>
      <c r="V182" s="118"/>
      <c r="W182" s="118"/>
      <c r="X182" s="118"/>
      <c r="Y182" s="118"/>
      <c r="Z182" s="15">
        <f t="shared" si="161"/>
        <v>0</v>
      </c>
      <c r="AA182" s="15">
        <f t="shared" si="159"/>
        <v>0</v>
      </c>
      <c r="AB182" s="15">
        <f t="shared" si="160"/>
        <v>0</v>
      </c>
    </row>
    <row r="183" spans="1:28" ht="15" customHeight="1" thickBot="1" x14ac:dyDescent="0.4">
      <c r="A183" s="120"/>
      <c r="B183" s="132"/>
      <c r="C183" s="122" t="str">
        <f t="shared" ref="C183" si="204">CONCATENATE("SEMANA ",D184)</f>
        <v>SEMANA 25</v>
      </c>
      <c r="D183" s="126"/>
      <c r="E183" s="60">
        <f t="shared" si="162"/>
        <v>18</v>
      </c>
      <c r="F183" s="55" t="s">
        <v>4</v>
      </c>
      <c r="G183" s="35"/>
      <c r="H183" s="36"/>
      <c r="I183" s="37" t="s">
        <v>21</v>
      </c>
      <c r="J183" s="38"/>
      <c r="K183" s="39" t="s">
        <v>42</v>
      </c>
      <c r="L183" s="104">
        <f t="shared" si="135"/>
        <v>0</v>
      </c>
      <c r="M183" s="82"/>
      <c r="N183" s="45"/>
      <c r="S183" s="118">
        <f>COUNTIF(G183:G189,"")</f>
        <v>5</v>
      </c>
      <c r="T183" s="118">
        <f t="shared" ref="T183" si="205">S183*7</f>
        <v>35</v>
      </c>
      <c r="U183" s="118">
        <f t="shared" ref="U183" si="206">$U$11*S183</f>
        <v>42</v>
      </c>
      <c r="V183" s="118">
        <f t="shared" ref="V183" si="207">U183-INT(U183)</f>
        <v>0</v>
      </c>
      <c r="W183" s="118">
        <f t="shared" ref="W183" si="208">SUM(Z183:Z189)</f>
        <v>0</v>
      </c>
      <c r="X183" s="118">
        <f t="shared" ref="X183" si="209">W183-INT(W183)</f>
        <v>0</v>
      </c>
      <c r="Y183" s="118" t="str">
        <f t="shared" ref="Y183" si="210">IF(W183&lt;U183,IF(W183&gt;T183,"SI","NO"),"NO")</f>
        <v>NO</v>
      </c>
      <c r="Z183" s="15">
        <f t="shared" si="161"/>
        <v>0</v>
      </c>
      <c r="AA183" s="15">
        <f t="shared" si="159"/>
        <v>0</v>
      </c>
      <c r="AB183" s="15">
        <f t="shared" si="160"/>
        <v>0</v>
      </c>
    </row>
    <row r="184" spans="1:28" ht="15" customHeight="1" thickBot="1" x14ac:dyDescent="0.4">
      <c r="A184" s="120"/>
      <c r="B184" s="132"/>
      <c r="C184" s="123"/>
      <c r="D184" s="125">
        <f t="shared" ref="D184" si="211">D177+1</f>
        <v>25</v>
      </c>
      <c r="E184" s="61">
        <f t="shared" si="162"/>
        <v>19</v>
      </c>
      <c r="F184" s="65" t="s">
        <v>5</v>
      </c>
      <c r="G184" s="41"/>
      <c r="H184" s="42"/>
      <c r="I184" s="43" t="s">
        <v>21</v>
      </c>
      <c r="J184" s="44"/>
      <c r="K184" s="39" t="s">
        <v>42</v>
      </c>
      <c r="L184" s="104" t="str">
        <f t="shared" si="195"/>
        <v/>
      </c>
      <c r="M184" s="82"/>
      <c r="N184" s="45"/>
      <c r="S184" s="118"/>
      <c r="T184" s="118"/>
      <c r="U184" s="118"/>
      <c r="V184" s="118"/>
      <c r="W184" s="118"/>
      <c r="X184" s="118"/>
      <c r="Y184" s="118"/>
      <c r="Z184" s="15">
        <f t="shared" si="161"/>
        <v>0</v>
      </c>
      <c r="AA184" s="15">
        <f t="shared" si="159"/>
        <v>0</v>
      </c>
      <c r="AB184" s="15">
        <f t="shared" si="160"/>
        <v>0</v>
      </c>
    </row>
    <row r="185" spans="1:28" ht="15" customHeight="1" thickBot="1" x14ac:dyDescent="0.4">
      <c r="A185" s="120"/>
      <c r="B185" s="132"/>
      <c r="C185" s="123"/>
      <c r="D185" s="125"/>
      <c r="E185" s="61">
        <f t="shared" si="162"/>
        <v>20</v>
      </c>
      <c r="F185" s="65" t="s">
        <v>6</v>
      </c>
      <c r="G185" s="41"/>
      <c r="H185" s="42"/>
      <c r="I185" s="43" t="s">
        <v>21</v>
      </c>
      <c r="J185" s="44"/>
      <c r="K185" s="39" t="s">
        <v>42</v>
      </c>
      <c r="L185" s="104"/>
      <c r="M185" s="82"/>
      <c r="N185" s="45"/>
      <c r="S185" s="118"/>
      <c r="T185" s="118"/>
      <c r="U185" s="118"/>
      <c r="V185" s="118"/>
      <c r="W185" s="118"/>
      <c r="X185" s="118"/>
      <c r="Y185" s="118"/>
      <c r="Z185" s="15">
        <f t="shared" si="161"/>
        <v>0</v>
      </c>
      <c r="AA185" s="15">
        <f t="shared" si="159"/>
        <v>0</v>
      </c>
      <c r="AB185" s="15">
        <f t="shared" si="160"/>
        <v>0</v>
      </c>
    </row>
    <row r="186" spans="1:28" ht="15" customHeight="1" thickBot="1" x14ac:dyDescent="0.4">
      <c r="A186" s="120"/>
      <c r="B186" s="132"/>
      <c r="C186" s="123"/>
      <c r="D186" s="125"/>
      <c r="E186" s="61">
        <f t="shared" si="162"/>
        <v>21</v>
      </c>
      <c r="F186" s="65" t="s">
        <v>7</v>
      </c>
      <c r="G186" s="41"/>
      <c r="H186" s="42"/>
      <c r="I186" s="43" t="s">
        <v>21</v>
      </c>
      <c r="J186" s="44"/>
      <c r="K186" s="39" t="s">
        <v>42</v>
      </c>
      <c r="L186" s="104"/>
      <c r="M186" s="82"/>
      <c r="N186" s="45"/>
      <c r="S186" s="118"/>
      <c r="T186" s="118"/>
      <c r="U186" s="118"/>
      <c r="V186" s="118"/>
      <c r="W186" s="118"/>
      <c r="X186" s="118"/>
      <c r="Y186" s="118"/>
      <c r="Z186" s="15">
        <f t="shared" si="161"/>
        <v>0</v>
      </c>
      <c r="AA186" s="15">
        <f t="shared" si="159"/>
        <v>0</v>
      </c>
      <c r="AB186" s="15">
        <f t="shared" si="160"/>
        <v>0</v>
      </c>
    </row>
    <row r="187" spans="1:28" ht="15" customHeight="1" thickBot="1" x14ac:dyDescent="0.4">
      <c r="A187" s="120"/>
      <c r="B187" s="132"/>
      <c r="C187" s="123"/>
      <c r="D187" s="125"/>
      <c r="E187" s="85">
        <f t="shared" si="162"/>
        <v>22</v>
      </c>
      <c r="F187" s="86" t="s">
        <v>8</v>
      </c>
      <c r="G187" s="87"/>
      <c r="H187" s="88"/>
      <c r="I187" s="89" t="s">
        <v>21</v>
      </c>
      <c r="J187" s="90"/>
      <c r="K187" s="91" t="s">
        <v>42</v>
      </c>
      <c r="L187" s="104"/>
      <c r="M187" s="82"/>
      <c r="N187" s="45"/>
      <c r="S187" s="118"/>
      <c r="T187" s="118"/>
      <c r="U187" s="118"/>
      <c r="V187" s="118"/>
      <c r="W187" s="118"/>
      <c r="X187" s="118"/>
      <c r="Y187" s="118"/>
      <c r="Z187" s="15">
        <f t="shared" si="161"/>
        <v>0</v>
      </c>
      <c r="AA187" s="15">
        <f t="shared" si="159"/>
        <v>0</v>
      </c>
      <c r="AB187" s="15">
        <f t="shared" si="160"/>
        <v>0</v>
      </c>
    </row>
    <row r="188" spans="1:28" ht="15" customHeight="1" thickBot="1" x14ac:dyDescent="0.4">
      <c r="A188" s="120"/>
      <c r="B188" s="132"/>
      <c r="C188" s="123"/>
      <c r="D188" s="125"/>
      <c r="E188" s="61">
        <f t="shared" si="162"/>
        <v>23</v>
      </c>
      <c r="F188" s="65" t="s">
        <v>9</v>
      </c>
      <c r="G188" s="41" t="s">
        <v>3</v>
      </c>
      <c r="H188" s="42"/>
      <c r="I188" s="43" t="s">
        <v>21</v>
      </c>
      <c r="J188" s="44"/>
      <c r="K188" s="39" t="s">
        <v>42</v>
      </c>
      <c r="L188" s="104"/>
      <c r="M188" s="82"/>
      <c r="N188" s="45"/>
      <c r="S188" s="118"/>
      <c r="T188" s="118"/>
      <c r="U188" s="118"/>
      <c r="V188" s="118"/>
      <c r="W188" s="118"/>
      <c r="X188" s="118"/>
      <c r="Y188" s="118"/>
      <c r="Z188" s="15">
        <f t="shared" si="161"/>
        <v>0</v>
      </c>
      <c r="AA188" s="15">
        <f t="shared" si="159"/>
        <v>0</v>
      </c>
      <c r="AB188" s="15">
        <f t="shared" si="160"/>
        <v>0</v>
      </c>
    </row>
    <row r="189" spans="1:28" ht="15" customHeight="1" thickBot="1" x14ac:dyDescent="0.4">
      <c r="A189" s="120"/>
      <c r="B189" s="132"/>
      <c r="C189" s="123"/>
      <c r="D189" s="125"/>
      <c r="E189" s="62">
        <f t="shared" si="162"/>
        <v>24</v>
      </c>
      <c r="F189" s="66" t="s">
        <v>1</v>
      </c>
      <c r="G189" s="46" t="s">
        <v>3</v>
      </c>
      <c r="H189" s="47"/>
      <c r="I189" s="48" t="s">
        <v>21</v>
      </c>
      <c r="J189" s="49"/>
      <c r="K189" s="39" t="s">
        <v>42</v>
      </c>
      <c r="L189" s="104"/>
      <c r="M189" s="82"/>
      <c r="N189" s="45"/>
      <c r="S189" s="118"/>
      <c r="T189" s="118"/>
      <c r="U189" s="118"/>
      <c r="V189" s="118"/>
      <c r="W189" s="118"/>
      <c r="X189" s="118"/>
      <c r="Y189" s="118"/>
      <c r="Z189" s="15">
        <f t="shared" si="161"/>
        <v>0</v>
      </c>
      <c r="AA189" s="15">
        <f t="shared" si="159"/>
        <v>0</v>
      </c>
      <c r="AB189" s="15">
        <f t="shared" si="160"/>
        <v>0</v>
      </c>
    </row>
    <row r="190" spans="1:28" ht="15" customHeight="1" thickBot="1" x14ac:dyDescent="0.4">
      <c r="A190" s="120"/>
      <c r="B190" s="132"/>
      <c r="C190" s="122" t="str">
        <f t="shared" ref="C190" si="212">CONCATENATE("SEMANA ",D191)</f>
        <v>SEMANA 26</v>
      </c>
      <c r="D190" s="126"/>
      <c r="E190" s="60">
        <f t="shared" si="162"/>
        <v>25</v>
      </c>
      <c r="F190" s="55" t="s">
        <v>4</v>
      </c>
      <c r="G190" s="35"/>
      <c r="H190" s="36"/>
      <c r="I190" s="37" t="s">
        <v>21</v>
      </c>
      <c r="J190" s="38"/>
      <c r="K190" s="39" t="s">
        <v>42</v>
      </c>
      <c r="L190" s="104">
        <f t="shared" si="135"/>
        <v>0</v>
      </c>
      <c r="M190" s="82"/>
      <c r="N190" s="45"/>
      <c r="S190" s="118">
        <f>COUNTIF(G190:G196,"")</f>
        <v>5</v>
      </c>
      <c r="T190" s="118">
        <f t="shared" ref="T190" si="213">S190*7</f>
        <v>35</v>
      </c>
      <c r="U190" s="118">
        <f t="shared" ref="U190" si="214">$U$11*S190</f>
        <v>42</v>
      </c>
      <c r="V190" s="118">
        <f t="shared" ref="V190" si="215">U190-INT(U190)</f>
        <v>0</v>
      </c>
      <c r="W190" s="118">
        <f t="shared" ref="W190" si="216">SUM(Z190:Z196)</f>
        <v>0</v>
      </c>
      <c r="X190" s="118">
        <f t="shared" ref="X190" si="217">W190-INT(W190)</f>
        <v>0</v>
      </c>
      <c r="Y190" s="118" t="str">
        <f t="shared" ref="Y190" si="218">IF(W190&lt;U190,IF(W190&gt;T190,"SI","NO"),"NO")</f>
        <v>NO</v>
      </c>
      <c r="Z190" s="15">
        <f t="shared" si="161"/>
        <v>0</v>
      </c>
      <c r="AA190" s="15">
        <f t="shared" si="159"/>
        <v>0</v>
      </c>
      <c r="AB190" s="15">
        <f t="shared" si="160"/>
        <v>0</v>
      </c>
    </row>
    <row r="191" spans="1:28" ht="15" customHeight="1" thickBot="1" x14ac:dyDescent="0.4">
      <c r="A191" s="120"/>
      <c r="B191" s="132"/>
      <c r="C191" s="123"/>
      <c r="D191" s="125">
        <f t="shared" ref="D191" si="219">D184+1</f>
        <v>26</v>
      </c>
      <c r="E191" s="61">
        <f t="shared" si="162"/>
        <v>26</v>
      </c>
      <c r="F191" s="65" t="s">
        <v>5</v>
      </c>
      <c r="G191" s="41"/>
      <c r="H191" s="42"/>
      <c r="I191" s="43" t="s">
        <v>21</v>
      </c>
      <c r="J191" s="44"/>
      <c r="K191" s="39" t="s">
        <v>42</v>
      </c>
      <c r="L191" s="104" t="str">
        <f t="shared" si="195"/>
        <v/>
      </c>
      <c r="M191" s="82"/>
      <c r="N191" s="45"/>
      <c r="S191" s="118"/>
      <c r="T191" s="118"/>
      <c r="U191" s="118"/>
      <c r="V191" s="118"/>
      <c r="W191" s="118"/>
      <c r="X191" s="118"/>
      <c r="Y191" s="118"/>
      <c r="Z191" s="15">
        <f t="shared" si="161"/>
        <v>0</v>
      </c>
      <c r="AA191" s="15">
        <f t="shared" si="159"/>
        <v>0</v>
      </c>
      <c r="AB191" s="15">
        <f t="shared" si="160"/>
        <v>0</v>
      </c>
    </row>
    <row r="192" spans="1:28" ht="15" customHeight="1" thickBot="1" x14ac:dyDescent="0.4">
      <c r="A192" s="120"/>
      <c r="B192" s="132"/>
      <c r="C192" s="123"/>
      <c r="D192" s="125"/>
      <c r="E192" s="61">
        <f t="shared" si="162"/>
        <v>27</v>
      </c>
      <c r="F192" s="65" t="s">
        <v>6</v>
      </c>
      <c r="G192" s="41"/>
      <c r="H192" s="42"/>
      <c r="I192" s="43" t="s">
        <v>21</v>
      </c>
      <c r="J192" s="44"/>
      <c r="K192" s="39" t="s">
        <v>42</v>
      </c>
      <c r="L192" s="104"/>
      <c r="M192" s="82"/>
      <c r="N192" s="45"/>
      <c r="S192" s="118"/>
      <c r="T192" s="118"/>
      <c r="U192" s="118"/>
      <c r="V192" s="118"/>
      <c r="W192" s="118"/>
      <c r="X192" s="118"/>
      <c r="Y192" s="118"/>
      <c r="Z192" s="15">
        <f t="shared" si="161"/>
        <v>0</v>
      </c>
      <c r="AA192" s="15">
        <f t="shared" si="159"/>
        <v>0</v>
      </c>
      <c r="AB192" s="15">
        <f t="shared" si="160"/>
        <v>0</v>
      </c>
    </row>
    <row r="193" spans="1:28" ht="15" customHeight="1" thickBot="1" x14ac:dyDescent="0.4">
      <c r="A193" s="120"/>
      <c r="B193" s="132"/>
      <c r="C193" s="123"/>
      <c r="D193" s="125"/>
      <c r="E193" s="61">
        <f t="shared" si="162"/>
        <v>28</v>
      </c>
      <c r="F193" s="65" t="s">
        <v>7</v>
      </c>
      <c r="G193" s="41"/>
      <c r="H193" s="42"/>
      <c r="I193" s="43" t="s">
        <v>21</v>
      </c>
      <c r="J193" s="44"/>
      <c r="K193" s="39" t="s">
        <v>42</v>
      </c>
      <c r="L193" s="104"/>
      <c r="M193" s="82"/>
      <c r="N193" s="45"/>
      <c r="S193" s="118"/>
      <c r="T193" s="118"/>
      <c r="U193" s="118"/>
      <c r="V193" s="118"/>
      <c r="W193" s="118"/>
      <c r="X193" s="118"/>
      <c r="Y193" s="118"/>
      <c r="Z193" s="15">
        <f t="shared" si="161"/>
        <v>0</v>
      </c>
      <c r="AA193" s="15">
        <f t="shared" si="159"/>
        <v>0</v>
      </c>
      <c r="AB193" s="15">
        <f t="shared" si="160"/>
        <v>0</v>
      </c>
    </row>
    <row r="194" spans="1:28" ht="15" customHeight="1" thickBot="1" x14ac:dyDescent="0.4">
      <c r="A194" s="120"/>
      <c r="B194" s="132"/>
      <c r="C194" s="123"/>
      <c r="D194" s="125"/>
      <c r="E194" s="85">
        <f t="shared" si="162"/>
        <v>29</v>
      </c>
      <c r="F194" s="86" t="s">
        <v>8</v>
      </c>
      <c r="G194" s="87"/>
      <c r="H194" s="88"/>
      <c r="I194" s="89" t="s">
        <v>21</v>
      </c>
      <c r="J194" s="90"/>
      <c r="K194" s="91" t="s">
        <v>42</v>
      </c>
      <c r="L194" s="104"/>
      <c r="M194" s="82"/>
      <c r="N194" s="45"/>
      <c r="S194" s="118"/>
      <c r="T194" s="118"/>
      <c r="U194" s="118"/>
      <c r="V194" s="118"/>
      <c r="W194" s="118"/>
      <c r="X194" s="118"/>
      <c r="Y194" s="118"/>
      <c r="Z194" s="15">
        <f t="shared" si="161"/>
        <v>0</v>
      </c>
      <c r="AA194" s="15">
        <f t="shared" si="159"/>
        <v>0</v>
      </c>
      <c r="AB194" s="15">
        <f t="shared" si="160"/>
        <v>0</v>
      </c>
    </row>
    <row r="195" spans="1:28" ht="15" customHeight="1" thickBot="1" x14ac:dyDescent="0.4">
      <c r="A195" s="121"/>
      <c r="B195" s="132"/>
      <c r="C195" s="123"/>
      <c r="D195" s="125"/>
      <c r="E195" s="61">
        <f t="shared" si="162"/>
        <v>30</v>
      </c>
      <c r="F195" s="65" t="s">
        <v>9</v>
      </c>
      <c r="G195" s="41" t="s">
        <v>3</v>
      </c>
      <c r="H195" s="42"/>
      <c r="I195" s="43" t="s">
        <v>21</v>
      </c>
      <c r="J195" s="44"/>
      <c r="K195" s="39" t="s">
        <v>42</v>
      </c>
      <c r="L195" s="104"/>
      <c r="M195" s="82"/>
      <c r="N195" s="45"/>
      <c r="S195" s="118"/>
      <c r="T195" s="118"/>
      <c r="U195" s="118"/>
      <c r="V195" s="118"/>
      <c r="W195" s="118"/>
      <c r="X195" s="118"/>
      <c r="Y195" s="118"/>
      <c r="Z195" s="15">
        <f t="shared" si="161"/>
        <v>0</v>
      </c>
      <c r="AA195" s="15">
        <f t="shared" si="159"/>
        <v>0</v>
      </c>
      <c r="AB195" s="15">
        <f t="shared" si="160"/>
        <v>0</v>
      </c>
    </row>
    <row r="196" spans="1:28" ht="15" customHeight="1" thickTop="1" thickBot="1" x14ac:dyDescent="0.4">
      <c r="A196" s="119" t="s">
        <v>15</v>
      </c>
      <c r="B196" s="132">
        <v>7</v>
      </c>
      <c r="C196" s="123"/>
      <c r="D196" s="125"/>
      <c r="E196" s="62">
        <v>1</v>
      </c>
      <c r="F196" s="66" t="s">
        <v>1</v>
      </c>
      <c r="G196" s="46" t="s">
        <v>3</v>
      </c>
      <c r="H196" s="47"/>
      <c r="I196" s="48" t="s">
        <v>21</v>
      </c>
      <c r="J196" s="49"/>
      <c r="K196" s="39" t="s">
        <v>42</v>
      </c>
      <c r="L196" s="104"/>
      <c r="M196" s="82"/>
      <c r="N196" s="45"/>
      <c r="S196" s="118"/>
      <c r="T196" s="118"/>
      <c r="U196" s="118"/>
      <c r="V196" s="118"/>
      <c r="W196" s="118"/>
      <c r="X196" s="118"/>
      <c r="Y196" s="118"/>
      <c r="Z196" s="15">
        <f t="shared" si="161"/>
        <v>0</v>
      </c>
      <c r="AA196" s="15">
        <f t="shared" si="159"/>
        <v>0</v>
      </c>
      <c r="AB196" s="15">
        <f t="shared" si="160"/>
        <v>0</v>
      </c>
    </row>
    <row r="197" spans="1:28" ht="15" customHeight="1" thickBot="1" x14ac:dyDescent="0.4">
      <c r="A197" s="120"/>
      <c r="B197" s="132"/>
      <c r="C197" s="122" t="str">
        <f t="shared" ref="C197" si="220">CONCATENATE("SEMANA ",D198)</f>
        <v>SEMANA 27</v>
      </c>
      <c r="D197" s="126"/>
      <c r="E197" s="60">
        <f t="shared" si="162"/>
        <v>2</v>
      </c>
      <c r="F197" s="55" t="s">
        <v>4</v>
      </c>
      <c r="G197" s="35"/>
      <c r="H197" s="36"/>
      <c r="I197" s="37" t="s">
        <v>21</v>
      </c>
      <c r="J197" s="38"/>
      <c r="K197" s="39" t="s">
        <v>42</v>
      </c>
      <c r="L197" s="104">
        <f t="shared" ref="L197:L260" si="221">COUNTIF(K197:K203,"SI")</f>
        <v>0</v>
      </c>
      <c r="M197" s="82"/>
      <c r="N197" s="45"/>
      <c r="S197" s="118">
        <f>COUNTIF(G197:G203,"")</f>
        <v>5</v>
      </c>
      <c r="T197" s="118">
        <f t="shared" ref="T197" si="222">S197*7</f>
        <v>35</v>
      </c>
      <c r="U197" s="118">
        <f t="shared" ref="U197" si="223">$U$11*S197</f>
        <v>42</v>
      </c>
      <c r="V197" s="118">
        <f t="shared" ref="V197" si="224">U197-INT(U197)</f>
        <v>0</v>
      </c>
      <c r="W197" s="118">
        <f t="shared" ref="W197" si="225">SUM(Z197:Z203)</f>
        <v>0</v>
      </c>
      <c r="X197" s="118">
        <f t="shared" ref="X197" si="226">W197-INT(W197)</f>
        <v>0</v>
      </c>
      <c r="Y197" s="118" t="str">
        <f t="shared" ref="Y197" si="227">IF(W197&lt;U197,IF(W197&gt;T197,"SI","NO"),"NO")</f>
        <v>NO</v>
      </c>
      <c r="Z197" s="15">
        <f t="shared" si="161"/>
        <v>0</v>
      </c>
      <c r="AA197" s="15">
        <f t="shared" si="159"/>
        <v>0</v>
      </c>
      <c r="AB197" s="15">
        <f t="shared" si="160"/>
        <v>0</v>
      </c>
    </row>
    <row r="198" spans="1:28" ht="15" customHeight="1" thickBot="1" x14ac:dyDescent="0.4">
      <c r="A198" s="120"/>
      <c r="B198" s="132"/>
      <c r="C198" s="123"/>
      <c r="D198" s="125">
        <f t="shared" ref="D198" si="228">D191+1</f>
        <v>27</v>
      </c>
      <c r="E198" s="61">
        <f t="shared" si="162"/>
        <v>3</v>
      </c>
      <c r="F198" s="65" t="s">
        <v>5</v>
      </c>
      <c r="G198" s="41"/>
      <c r="H198" s="42"/>
      <c r="I198" s="43" t="s">
        <v>21</v>
      </c>
      <c r="J198" s="44"/>
      <c r="K198" s="39" t="s">
        <v>42</v>
      </c>
      <c r="L198" s="104" t="str">
        <f t="shared" si="195"/>
        <v/>
      </c>
      <c r="M198" s="82"/>
      <c r="N198" s="45"/>
      <c r="S198" s="118"/>
      <c r="T198" s="118"/>
      <c r="U198" s="118"/>
      <c r="V198" s="118"/>
      <c r="W198" s="118"/>
      <c r="X198" s="118"/>
      <c r="Y198" s="118"/>
      <c r="Z198" s="15">
        <f t="shared" si="161"/>
        <v>0</v>
      </c>
      <c r="AA198" s="15">
        <f t="shared" si="159"/>
        <v>0</v>
      </c>
      <c r="AB198" s="15">
        <f t="shared" si="160"/>
        <v>0</v>
      </c>
    </row>
    <row r="199" spans="1:28" ht="15" customHeight="1" thickBot="1" x14ac:dyDescent="0.4">
      <c r="A199" s="120"/>
      <c r="B199" s="132"/>
      <c r="C199" s="123"/>
      <c r="D199" s="125"/>
      <c r="E199" s="61">
        <f t="shared" si="162"/>
        <v>4</v>
      </c>
      <c r="F199" s="65" t="s">
        <v>6</v>
      </c>
      <c r="G199" s="41"/>
      <c r="H199" s="42"/>
      <c r="I199" s="43" t="s">
        <v>21</v>
      </c>
      <c r="J199" s="44"/>
      <c r="K199" s="39" t="s">
        <v>42</v>
      </c>
      <c r="L199" s="104"/>
      <c r="M199" s="82"/>
      <c r="N199" s="45"/>
      <c r="S199" s="118"/>
      <c r="T199" s="118"/>
      <c r="U199" s="118"/>
      <c r="V199" s="118"/>
      <c r="W199" s="118"/>
      <c r="X199" s="118"/>
      <c r="Y199" s="118"/>
      <c r="Z199" s="15">
        <f t="shared" si="161"/>
        <v>0</v>
      </c>
      <c r="AA199" s="15">
        <f t="shared" si="159"/>
        <v>0</v>
      </c>
      <c r="AB199" s="15">
        <f t="shared" si="160"/>
        <v>0</v>
      </c>
    </row>
    <row r="200" spans="1:28" ht="15" customHeight="1" thickBot="1" x14ac:dyDescent="0.4">
      <c r="A200" s="120"/>
      <c r="B200" s="132"/>
      <c r="C200" s="123"/>
      <c r="D200" s="125"/>
      <c r="E200" s="61">
        <f t="shared" si="162"/>
        <v>5</v>
      </c>
      <c r="F200" s="65" t="s">
        <v>7</v>
      </c>
      <c r="G200" s="41"/>
      <c r="H200" s="42"/>
      <c r="I200" s="43" t="s">
        <v>21</v>
      </c>
      <c r="J200" s="44"/>
      <c r="K200" s="39" t="s">
        <v>42</v>
      </c>
      <c r="L200" s="104"/>
      <c r="M200" s="82"/>
      <c r="N200" s="45"/>
      <c r="S200" s="118"/>
      <c r="T200" s="118"/>
      <c r="U200" s="118"/>
      <c r="V200" s="118"/>
      <c r="W200" s="118"/>
      <c r="X200" s="118"/>
      <c r="Y200" s="118"/>
      <c r="Z200" s="15">
        <f t="shared" si="161"/>
        <v>0</v>
      </c>
      <c r="AA200" s="15">
        <f t="shared" si="159"/>
        <v>0</v>
      </c>
      <c r="AB200" s="15">
        <f t="shared" si="160"/>
        <v>0</v>
      </c>
    </row>
    <row r="201" spans="1:28" ht="15" customHeight="1" thickBot="1" x14ac:dyDescent="0.4">
      <c r="A201" s="120"/>
      <c r="B201" s="132"/>
      <c r="C201" s="123"/>
      <c r="D201" s="125"/>
      <c r="E201" s="85">
        <f t="shared" si="162"/>
        <v>6</v>
      </c>
      <c r="F201" s="86" t="s">
        <v>8</v>
      </c>
      <c r="G201" s="87"/>
      <c r="H201" s="88"/>
      <c r="I201" s="89" t="s">
        <v>21</v>
      </c>
      <c r="J201" s="90"/>
      <c r="K201" s="91" t="s">
        <v>42</v>
      </c>
      <c r="L201" s="104"/>
      <c r="M201" s="82"/>
      <c r="N201" s="45"/>
      <c r="S201" s="118"/>
      <c r="T201" s="118"/>
      <c r="U201" s="118"/>
      <c r="V201" s="118"/>
      <c r="W201" s="118"/>
      <c r="X201" s="118"/>
      <c r="Y201" s="118"/>
      <c r="Z201" s="15">
        <f t="shared" si="161"/>
        <v>0</v>
      </c>
      <c r="AA201" s="15">
        <f t="shared" si="159"/>
        <v>0</v>
      </c>
      <c r="AB201" s="15">
        <f t="shared" si="160"/>
        <v>0</v>
      </c>
    </row>
    <row r="202" spans="1:28" ht="15" customHeight="1" thickBot="1" x14ac:dyDescent="0.4">
      <c r="A202" s="120"/>
      <c r="B202" s="132"/>
      <c r="C202" s="123"/>
      <c r="D202" s="125"/>
      <c r="E202" s="61">
        <f t="shared" si="162"/>
        <v>7</v>
      </c>
      <c r="F202" s="65" t="s">
        <v>9</v>
      </c>
      <c r="G202" s="41" t="s">
        <v>3</v>
      </c>
      <c r="H202" s="42"/>
      <c r="I202" s="43" t="s">
        <v>21</v>
      </c>
      <c r="J202" s="44"/>
      <c r="K202" s="39" t="s">
        <v>42</v>
      </c>
      <c r="L202" s="104"/>
      <c r="M202" s="82"/>
      <c r="N202" s="45"/>
      <c r="S202" s="118"/>
      <c r="T202" s="118"/>
      <c r="U202" s="118"/>
      <c r="V202" s="118"/>
      <c r="W202" s="118"/>
      <c r="X202" s="118"/>
      <c r="Y202" s="118"/>
      <c r="Z202" s="15">
        <f t="shared" si="161"/>
        <v>0</v>
      </c>
      <c r="AA202" s="15">
        <f t="shared" si="159"/>
        <v>0</v>
      </c>
      <c r="AB202" s="15">
        <f t="shared" si="160"/>
        <v>0</v>
      </c>
    </row>
    <row r="203" spans="1:28" ht="15" customHeight="1" thickBot="1" x14ac:dyDescent="0.4">
      <c r="A203" s="120"/>
      <c r="B203" s="132"/>
      <c r="C203" s="123"/>
      <c r="D203" s="125"/>
      <c r="E203" s="62">
        <f t="shared" si="162"/>
        <v>8</v>
      </c>
      <c r="F203" s="66" t="s">
        <v>1</v>
      </c>
      <c r="G203" s="46" t="s">
        <v>3</v>
      </c>
      <c r="H203" s="47"/>
      <c r="I203" s="48" t="s">
        <v>21</v>
      </c>
      <c r="J203" s="49"/>
      <c r="K203" s="39" t="s">
        <v>42</v>
      </c>
      <c r="L203" s="104"/>
      <c r="M203" s="82"/>
      <c r="N203" s="45"/>
      <c r="S203" s="118"/>
      <c r="T203" s="118"/>
      <c r="U203" s="118"/>
      <c r="V203" s="118"/>
      <c r="W203" s="118"/>
      <c r="X203" s="118"/>
      <c r="Y203" s="118"/>
      <c r="Z203" s="15">
        <f t="shared" si="161"/>
        <v>0</v>
      </c>
      <c r="AA203" s="15">
        <f t="shared" si="159"/>
        <v>0</v>
      </c>
      <c r="AB203" s="15">
        <f t="shared" si="160"/>
        <v>0</v>
      </c>
    </row>
    <row r="204" spans="1:28" ht="15" customHeight="1" thickBot="1" x14ac:dyDescent="0.4">
      <c r="A204" s="120"/>
      <c r="B204" s="132"/>
      <c r="C204" s="122" t="str">
        <f t="shared" ref="C204" si="229">CONCATENATE("SEMANA ",D205)</f>
        <v>SEMANA 28</v>
      </c>
      <c r="D204" s="126"/>
      <c r="E204" s="60">
        <f t="shared" si="162"/>
        <v>9</v>
      </c>
      <c r="F204" s="55" t="s">
        <v>4</v>
      </c>
      <c r="G204" s="35"/>
      <c r="H204" s="36"/>
      <c r="I204" s="37" t="s">
        <v>21</v>
      </c>
      <c r="J204" s="38"/>
      <c r="K204" s="39" t="s">
        <v>42</v>
      </c>
      <c r="L204" s="104">
        <f t="shared" si="221"/>
        <v>0</v>
      </c>
      <c r="M204" s="82"/>
      <c r="N204" s="45"/>
      <c r="S204" s="118">
        <f>COUNTIF(G204:G210,"")</f>
        <v>5</v>
      </c>
      <c r="T204" s="118">
        <f t="shared" ref="T204" si="230">S204*7</f>
        <v>35</v>
      </c>
      <c r="U204" s="118">
        <f t="shared" ref="U204" si="231">$U$11*S204</f>
        <v>42</v>
      </c>
      <c r="V204" s="118">
        <f t="shared" ref="V204" si="232">U204-INT(U204)</f>
        <v>0</v>
      </c>
      <c r="W204" s="118">
        <f t="shared" ref="W204" si="233">SUM(Z204:Z210)</f>
        <v>0</v>
      </c>
      <c r="X204" s="118">
        <f t="shared" ref="X204" si="234">W204-INT(W204)</f>
        <v>0</v>
      </c>
      <c r="Y204" s="118" t="str">
        <f t="shared" ref="Y204" si="235">IF(W204&lt;U204,IF(W204&gt;T204,"SI","NO"),"NO")</f>
        <v>NO</v>
      </c>
      <c r="Z204" s="15">
        <f t="shared" si="161"/>
        <v>0</v>
      </c>
      <c r="AA204" s="15">
        <f t="shared" si="159"/>
        <v>0</v>
      </c>
      <c r="AB204" s="15">
        <f t="shared" si="160"/>
        <v>0</v>
      </c>
    </row>
    <row r="205" spans="1:28" ht="15" customHeight="1" thickBot="1" x14ac:dyDescent="0.4">
      <c r="A205" s="120"/>
      <c r="B205" s="132"/>
      <c r="C205" s="123"/>
      <c r="D205" s="125">
        <f t="shared" ref="D205" si="236">D198+1</f>
        <v>28</v>
      </c>
      <c r="E205" s="61">
        <f t="shared" si="162"/>
        <v>10</v>
      </c>
      <c r="F205" s="65" t="s">
        <v>5</v>
      </c>
      <c r="G205" s="41"/>
      <c r="H205" s="42"/>
      <c r="I205" s="43" t="s">
        <v>21</v>
      </c>
      <c r="J205" s="44"/>
      <c r="K205" s="39" t="s">
        <v>42</v>
      </c>
      <c r="L205" s="104" t="str">
        <f t="shared" si="195"/>
        <v/>
      </c>
      <c r="M205" s="82"/>
      <c r="N205" s="45"/>
      <c r="S205" s="118"/>
      <c r="T205" s="118"/>
      <c r="U205" s="118"/>
      <c r="V205" s="118"/>
      <c r="W205" s="118"/>
      <c r="X205" s="118"/>
      <c r="Y205" s="118"/>
      <c r="Z205" s="15">
        <f t="shared" si="161"/>
        <v>0</v>
      </c>
      <c r="AA205" s="15">
        <f t="shared" si="159"/>
        <v>0</v>
      </c>
      <c r="AB205" s="15">
        <f t="shared" si="160"/>
        <v>0</v>
      </c>
    </row>
    <row r="206" spans="1:28" ht="15" customHeight="1" thickBot="1" x14ac:dyDescent="0.4">
      <c r="A206" s="120"/>
      <c r="B206" s="132"/>
      <c r="C206" s="123"/>
      <c r="D206" s="125"/>
      <c r="E206" s="61">
        <f t="shared" si="162"/>
        <v>11</v>
      </c>
      <c r="F206" s="65" t="s">
        <v>6</v>
      </c>
      <c r="G206" s="41"/>
      <c r="H206" s="42"/>
      <c r="I206" s="43" t="s">
        <v>21</v>
      </c>
      <c r="J206" s="44"/>
      <c r="K206" s="39" t="s">
        <v>42</v>
      </c>
      <c r="L206" s="104"/>
      <c r="M206" s="82"/>
      <c r="N206" s="45"/>
      <c r="S206" s="118"/>
      <c r="T206" s="118"/>
      <c r="U206" s="118"/>
      <c r="V206" s="118"/>
      <c r="W206" s="118"/>
      <c r="X206" s="118"/>
      <c r="Y206" s="118"/>
      <c r="Z206" s="15">
        <f t="shared" si="161"/>
        <v>0</v>
      </c>
      <c r="AA206" s="15">
        <f t="shared" si="159"/>
        <v>0</v>
      </c>
      <c r="AB206" s="15">
        <f t="shared" si="160"/>
        <v>0</v>
      </c>
    </row>
    <row r="207" spans="1:28" ht="15" customHeight="1" thickBot="1" x14ac:dyDescent="0.4">
      <c r="A207" s="120"/>
      <c r="B207" s="132"/>
      <c r="C207" s="123"/>
      <c r="D207" s="125"/>
      <c r="E207" s="61">
        <f t="shared" si="162"/>
        <v>12</v>
      </c>
      <c r="F207" s="65" t="s">
        <v>7</v>
      </c>
      <c r="G207" s="41"/>
      <c r="H207" s="42"/>
      <c r="I207" s="43" t="s">
        <v>21</v>
      </c>
      <c r="J207" s="44"/>
      <c r="K207" s="39" t="s">
        <v>42</v>
      </c>
      <c r="L207" s="104"/>
      <c r="M207" s="82"/>
      <c r="N207" s="45"/>
      <c r="S207" s="118"/>
      <c r="T207" s="118"/>
      <c r="U207" s="118"/>
      <c r="V207" s="118"/>
      <c r="W207" s="118"/>
      <c r="X207" s="118"/>
      <c r="Y207" s="118"/>
      <c r="Z207" s="15">
        <f t="shared" si="161"/>
        <v>0</v>
      </c>
      <c r="AA207" s="15">
        <f t="shared" ref="AA207:AA270" si="237">H207</f>
        <v>0</v>
      </c>
      <c r="AB207" s="15">
        <f t="shared" ref="AB207:AB270" si="238">J207/60</f>
        <v>0</v>
      </c>
    </row>
    <row r="208" spans="1:28" ht="15" customHeight="1" thickBot="1" x14ac:dyDescent="0.4">
      <c r="A208" s="120"/>
      <c r="B208" s="132"/>
      <c r="C208" s="123"/>
      <c r="D208" s="125"/>
      <c r="E208" s="61">
        <f t="shared" si="162"/>
        <v>13</v>
      </c>
      <c r="F208" s="65" t="s">
        <v>8</v>
      </c>
      <c r="G208" s="41"/>
      <c r="H208" s="42"/>
      <c r="I208" s="43" t="s">
        <v>21</v>
      </c>
      <c r="J208" s="44"/>
      <c r="K208" s="39" t="s">
        <v>42</v>
      </c>
      <c r="L208" s="104"/>
      <c r="M208" s="82"/>
      <c r="N208" s="45"/>
      <c r="S208" s="118"/>
      <c r="T208" s="118"/>
      <c r="U208" s="118"/>
      <c r="V208" s="118"/>
      <c r="W208" s="118"/>
      <c r="X208" s="118"/>
      <c r="Y208" s="118"/>
      <c r="Z208" s="15">
        <f t="shared" ref="Z208:Z271" si="239">AA208+AB208</f>
        <v>0</v>
      </c>
      <c r="AA208" s="15">
        <f t="shared" si="237"/>
        <v>0</v>
      </c>
      <c r="AB208" s="15">
        <f t="shared" si="238"/>
        <v>0</v>
      </c>
    </row>
    <row r="209" spans="1:28" ht="15" customHeight="1" thickBot="1" x14ac:dyDescent="0.4">
      <c r="A209" s="120"/>
      <c r="B209" s="132"/>
      <c r="C209" s="123"/>
      <c r="D209" s="125"/>
      <c r="E209" s="61">
        <f t="shared" ref="E209:E272" si="240">E208+1</f>
        <v>14</v>
      </c>
      <c r="F209" s="65" t="s">
        <v>9</v>
      </c>
      <c r="G209" s="41" t="s">
        <v>3</v>
      </c>
      <c r="H209" s="42"/>
      <c r="I209" s="43" t="s">
        <v>21</v>
      </c>
      <c r="J209" s="44"/>
      <c r="K209" s="39" t="s">
        <v>42</v>
      </c>
      <c r="L209" s="104"/>
      <c r="M209" s="82"/>
      <c r="N209" s="45"/>
      <c r="S209" s="118"/>
      <c r="T209" s="118"/>
      <c r="U209" s="118"/>
      <c r="V209" s="118"/>
      <c r="W209" s="118"/>
      <c r="X209" s="118"/>
      <c r="Y209" s="118"/>
      <c r="Z209" s="15">
        <f t="shared" si="239"/>
        <v>0</v>
      </c>
      <c r="AA209" s="15">
        <f t="shared" si="237"/>
        <v>0</v>
      </c>
      <c r="AB209" s="15">
        <f t="shared" si="238"/>
        <v>0</v>
      </c>
    </row>
    <row r="210" spans="1:28" ht="15" customHeight="1" thickBot="1" x14ac:dyDescent="0.4">
      <c r="A210" s="120"/>
      <c r="B210" s="132"/>
      <c r="C210" s="123"/>
      <c r="D210" s="125"/>
      <c r="E210" s="62">
        <f t="shared" si="240"/>
        <v>15</v>
      </c>
      <c r="F210" s="66" t="s">
        <v>1</v>
      </c>
      <c r="G210" s="46" t="s">
        <v>3</v>
      </c>
      <c r="H210" s="47"/>
      <c r="I210" s="48" t="s">
        <v>21</v>
      </c>
      <c r="J210" s="49"/>
      <c r="K210" s="39" t="s">
        <v>42</v>
      </c>
      <c r="L210" s="104"/>
      <c r="M210" s="82"/>
      <c r="N210" s="45"/>
      <c r="S210" s="118"/>
      <c r="T210" s="118"/>
      <c r="U210" s="118"/>
      <c r="V210" s="118"/>
      <c r="W210" s="118"/>
      <c r="X210" s="118"/>
      <c r="Y210" s="118"/>
      <c r="Z210" s="15">
        <f t="shared" si="239"/>
        <v>0</v>
      </c>
      <c r="AA210" s="15">
        <f t="shared" si="237"/>
        <v>0</v>
      </c>
      <c r="AB210" s="15">
        <f t="shared" si="238"/>
        <v>0</v>
      </c>
    </row>
    <row r="211" spans="1:28" ht="15" customHeight="1" thickBot="1" x14ac:dyDescent="0.4">
      <c r="A211" s="120"/>
      <c r="B211" s="132"/>
      <c r="C211" s="122" t="str">
        <f t="shared" ref="C211" si="241">CONCATENATE("SEMANA ",D212)</f>
        <v>SEMANA 29</v>
      </c>
      <c r="D211" s="126"/>
      <c r="E211" s="92">
        <f t="shared" si="240"/>
        <v>16</v>
      </c>
      <c r="F211" s="93" t="s">
        <v>4</v>
      </c>
      <c r="G211" s="94"/>
      <c r="H211" s="95"/>
      <c r="I211" s="96" t="s">
        <v>21</v>
      </c>
      <c r="J211" s="97"/>
      <c r="K211" s="91" t="s">
        <v>42</v>
      </c>
      <c r="L211" s="104">
        <f t="shared" si="221"/>
        <v>0</v>
      </c>
      <c r="M211" s="82"/>
      <c r="N211" s="45"/>
      <c r="S211" s="118">
        <f>COUNTIF(G211:G217,"")</f>
        <v>5</v>
      </c>
      <c r="T211" s="118">
        <f t="shared" ref="T211" si="242">S211*7</f>
        <v>35</v>
      </c>
      <c r="U211" s="118">
        <f t="shared" ref="U211" si="243">$U$11*S211</f>
        <v>42</v>
      </c>
      <c r="V211" s="118">
        <f t="shared" ref="V211" si="244">U211-INT(U211)</f>
        <v>0</v>
      </c>
      <c r="W211" s="118">
        <f t="shared" ref="W211" si="245">SUM(Z211:Z217)</f>
        <v>0</v>
      </c>
      <c r="X211" s="118">
        <f t="shared" ref="X211" si="246">W211-INT(W211)</f>
        <v>0</v>
      </c>
      <c r="Y211" s="118" t="str">
        <f t="shared" ref="Y211" si="247">IF(W211&lt;U211,IF(W211&gt;T211,"SI","NO"),"NO")</f>
        <v>NO</v>
      </c>
      <c r="Z211" s="15">
        <f t="shared" si="239"/>
        <v>0</v>
      </c>
      <c r="AA211" s="15">
        <f t="shared" si="237"/>
        <v>0</v>
      </c>
      <c r="AB211" s="15">
        <f t="shared" si="238"/>
        <v>0</v>
      </c>
    </row>
    <row r="212" spans="1:28" ht="15" customHeight="1" thickBot="1" x14ac:dyDescent="0.4">
      <c r="A212" s="120"/>
      <c r="B212" s="132"/>
      <c r="C212" s="123"/>
      <c r="D212" s="125">
        <f t="shared" ref="D212" si="248">D205+1</f>
        <v>29</v>
      </c>
      <c r="E212" s="85">
        <f t="shared" si="240"/>
        <v>17</v>
      </c>
      <c r="F212" s="86" t="s">
        <v>5</v>
      </c>
      <c r="G212" s="87"/>
      <c r="H212" s="88"/>
      <c r="I212" s="89" t="s">
        <v>21</v>
      </c>
      <c r="J212" s="90"/>
      <c r="K212" s="91" t="s">
        <v>42</v>
      </c>
      <c r="L212" s="104" t="str">
        <f t="shared" si="195"/>
        <v/>
      </c>
      <c r="M212" s="82"/>
      <c r="N212" s="45"/>
      <c r="S212" s="118"/>
      <c r="T212" s="118"/>
      <c r="U212" s="118"/>
      <c r="V212" s="118"/>
      <c r="W212" s="118"/>
      <c r="X212" s="118"/>
      <c r="Y212" s="118"/>
      <c r="Z212" s="15">
        <f t="shared" si="239"/>
        <v>0</v>
      </c>
      <c r="AA212" s="15">
        <f t="shared" si="237"/>
        <v>0</v>
      </c>
      <c r="AB212" s="15">
        <f t="shared" si="238"/>
        <v>0</v>
      </c>
    </row>
    <row r="213" spans="1:28" ht="15" customHeight="1" thickBot="1" x14ac:dyDescent="0.4">
      <c r="A213" s="120"/>
      <c r="B213" s="132"/>
      <c r="C213" s="123"/>
      <c r="D213" s="125"/>
      <c r="E213" s="85">
        <f t="shared" si="240"/>
        <v>18</v>
      </c>
      <c r="F213" s="86" t="s">
        <v>6</v>
      </c>
      <c r="G213" s="87"/>
      <c r="H213" s="88"/>
      <c r="I213" s="89" t="s">
        <v>21</v>
      </c>
      <c r="J213" s="90"/>
      <c r="K213" s="91" t="s">
        <v>42</v>
      </c>
      <c r="L213" s="104"/>
      <c r="M213" s="82"/>
      <c r="N213" s="45"/>
      <c r="S213" s="118"/>
      <c r="T213" s="118"/>
      <c r="U213" s="118"/>
      <c r="V213" s="118"/>
      <c r="W213" s="118"/>
      <c r="X213" s="118"/>
      <c r="Y213" s="118"/>
      <c r="Z213" s="15">
        <f t="shared" si="239"/>
        <v>0</v>
      </c>
      <c r="AA213" s="15">
        <f t="shared" si="237"/>
        <v>0</v>
      </c>
      <c r="AB213" s="15">
        <f t="shared" si="238"/>
        <v>0</v>
      </c>
    </row>
    <row r="214" spans="1:28" ht="15" customHeight="1" thickBot="1" x14ac:dyDescent="0.4">
      <c r="A214" s="120"/>
      <c r="B214" s="132"/>
      <c r="C214" s="123"/>
      <c r="D214" s="125"/>
      <c r="E214" s="85">
        <f t="shared" si="240"/>
        <v>19</v>
      </c>
      <c r="F214" s="86" t="s">
        <v>7</v>
      </c>
      <c r="G214" s="87"/>
      <c r="H214" s="88"/>
      <c r="I214" s="89" t="s">
        <v>21</v>
      </c>
      <c r="J214" s="90"/>
      <c r="K214" s="91" t="s">
        <v>42</v>
      </c>
      <c r="L214" s="104"/>
      <c r="M214" s="82"/>
      <c r="N214" s="45"/>
      <c r="S214" s="118"/>
      <c r="T214" s="118"/>
      <c r="U214" s="118"/>
      <c r="V214" s="118"/>
      <c r="W214" s="118"/>
      <c r="X214" s="118"/>
      <c r="Y214" s="118"/>
      <c r="Z214" s="15">
        <f t="shared" si="239"/>
        <v>0</v>
      </c>
      <c r="AA214" s="15">
        <f t="shared" si="237"/>
        <v>0</v>
      </c>
      <c r="AB214" s="15">
        <f t="shared" si="238"/>
        <v>0</v>
      </c>
    </row>
    <row r="215" spans="1:28" ht="15" customHeight="1" thickBot="1" x14ac:dyDescent="0.4">
      <c r="A215" s="120"/>
      <c r="B215" s="132"/>
      <c r="C215" s="123"/>
      <c r="D215" s="125"/>
      <c r="E215" s="85">
        <f t="shared" si="240"/>
        <v>20</v>
      </c>
      <c r="F215" s="86" t="s">
        <v>8</v>
      </c>
      <c r="G215" s="87"/>
      <c r="H215" s="88"/>
      <c r="I215" s="89" t="s">
        <v>21</v>
      </c>
      <c r="J215" s="90"/>
      <c r="K215" s="91" t="s">
        <v>42</v>
      </c>
      <c r="L215" s="104"/>
      <c r="M215" s="82"/>
      <c r="N215" s="45"/>
      <c r="S215" s="118"/>
      <c r="T215" s="118"/>
      <c r="U215" s="118"/>
      <c r="V215" s="118"/>
      <c r="W215" s="118"/>
      <c r="X215" s="118"/>
      <c r="Y215" s="118"/>
      <c r="Z215" s="15">
        <f t="shared" si="239"/>
        <v>0</v>
      </c>
      <c r="AA215" s="15">
        <f t="shared" si="237"/>
        <v>0</v>
      </c>
      <c r="AB215" s="15">
        <f t="shared" si="238"/>
        <v>0</v>
      </c>
    </row>
    <row r="216" spans="1:28" ht="15" customHeight="1" thickBot="1" x14ac:dyDescent="0.4">
      <c r="A216" s="120"/>
      <c r="B216" s="132"/>
      <c r="C216" s="123"/>
      <c r="D216" s="125"/>
      <c r="E216" s="61">
        <f t="shared" si="240"/>
        <v>21</v>
      </c>
      <c r="F216" s="65" t="s">
        <v>9</v>
      </c>
      <c r="G216" s="41" t="s">
        <v>3</v>
      </c>
      <c r="H216" s="42"/>
      <c r="I216" s="43" t="s">
        <v>21</v>
      </c>
      <c r="J216" s="44"/>
      <c r="K216" s="39" t="s">
        <v>42</v>
      </c>
      <c r="L216" s="104"/>
      <c r="M216" s="82"/>
      <c r="N216" s="45"/>
      <c r="S216" s="118"/>
      <c r="T216" s="118"/>
      <c r="U216" s="118"/>
      <c r="V216" s="118"/>
      <c r="W216" s="118"/>
      <c r="X216" s="118"/>
      <c r="Y216" s="118"/>
      <c r="Z216" s="15">
        <f t="shared" si="239"/>
        <v>0</v>
      </c>
      <c r="AA216" s="15">
        <f t="shared" si="237"/>
        <v>0</v>
      </c>
      <c r="AB216" s="15">
        <f t="shared" si="238"/>
        <v>0</v>
      </c>
    </row>
    <row r="217" spans="1:28" ht="15" customHeight="1" thickBot="1" x14ac:dyDescent="0.4">
      <c r="A217" s="120"/>
      <c r="B217" s="132"/>
      <c r="C217" s="123"/>
      <c r="D217" s="125"/>
      <c r="E217" s="62">
        <f t="shared" si="240"/>
        <v>22</v>
      </c>
      <c r="F217" s="66" t="s">
        <v>1</v>
      </c>
      <c r="G217" s="46" t="s">
        <v>3</v>
      </c>
      <c r="H217" s="47"/>
      <c r="I217" s="48" t="s">
        <v>21</v>
      </c>
      <c r="J217" s="49"/>
      <c r="K217" s="39" t="s">
        <v>42</v>
      </c>
      <c r="L217" s="104"/>
      <c r="M217" s="82"/>
      <c r="N217" s="45"/>
      <c r="S217" s="118"/>
      <c r="T217" s="118"/>
      <c r="U217" s="118"/>
      <c r="V217" s="118"/>
      <c r="W217" s="118"/>
      <c r="X217" s="118"/>
      <c r="Y217" s="118"/>
      <c r="Z217" s="15">
        <f t="shared" si="239"/>
        <v>0</v>
      </c>
      <c r="AA217" s="15">
        <f t="shared" si="237"/>
        <v>0</v>
      </c>
      <c r="AB217" s="15">
        <f t="shared" si="238"/>
        <v>0</v>
      </c>
    </row>
    <row r="218" spans="1:28" ht="15" customHeight="1" thickBot="1" x14ac:dyDescent="0.4">
      <c r="A218" s="120"/>
      <c r="B218" s="132"/>
      <c r="C218" s="122" t="str">
        <f t="shared" ref="C218" si="249">CONCATENATE("SEMANA ",D219)</f>
        <v>SEMANA 30</v>
      </c>
      <c r="D218" s="126"/>
      <c r="E218" s="92">
        <f t="shared" si="240"/>
        <v>23</v>
      </c>
      <c r="F218" s="93" t="s">
        <v>4</v>
      </c>
      <c r="G218" s="94"/>
      <c r="H218" s="95"/>
      <c r="I218" s="96" t="s">
        <v>21</v>
      </c>
      <c r="J218" s="97"/>
      <c r="K218" s="91" t="s">
        <v>42</v>
      </c>
      <c r="L218" s="104">
        <f t="shared" si="221"/>
        <v>0</v>
      </c>
      <c r="M218" s="82"/>
      <c r="N218" s="45"/>
      <c r="S218" s="118">
        <f>COUNTIF(G218:G224,"")</f>
        <v>5</v>
      </c>
      <c r="T218" s="118">
        <f t="shared" ref="T218" si="250">S218*7</f>
        <v>35</v>
      </c>
      <c r="U218" s="118">
        <f t="shared" ref="U218" si="251">$U$11*S218</f>
        <v>42</v>
      </c>
      <c r="V218" s="118">
        <f t="shared" ref="V218" si="252">U218-INT(U218)</f>
        <v>0</v>
      </c>
      <c r="W218" s="118">
        <f t="shared" ref="W218" si="253">SUM(Z218:Z224)</f>
        <v>0</v>
      </c>
      <c r="X218" s="118">
        <f t="shared" ref="X218" si="254">W218-INT(W218)</f>
        <v>0</v>
      </c>
      <c r="Y218" s="118" t="str">
        <f t="shared" ref="Y218" si="255">IF(W218&lt;U218,IF(W218&gt;T218,"SI","NO"),"NO")</f>
        <v>NO</v>
      </c>
      <c r="Z218" s="15">
        <f t="shared" si="239"/>
        <v>0</v>
      </c>
      <c r="AA218" s="15">
        <f t="shared" si="237"/>
        <v>0</v>
      </c>
      <c r="AB218" s="15">
        <f t="shared" si="238"/>
        <v>0</v>
      </c>
    </row>
    <row r="219" spans="1:28" ht="15" customHeight="1" thickBot="1" x14ac:dyDescent="0.4">
      <c r="A219" s="120"/>
      <c r="B219" s="132"/>
      <c r="C219" s="123"/>
      <c r="D219" s="125">
        <f t="shared" ref="D219" si="256">D212+1</f>
        <v>30</v>
      </c>
      <c r="E219" s="85">
        <f t="shared" si="240"/>
        <v>24</v>
      </c>
      <c r="F219" s="86" t="s">
        <v>5</v>
      </c>
      <c r="G219" s="87"/>
      <c r="H219" s="88"/>
      <c r="I219" s="89" t="s">
        <v>21</v>
      </c>
      <c r="J219" s="90"/>
      <c r="K219" s="91" t="s">
        <v>42</v>
      </c>
      <c r="L219" s="104" t="str">
        <f t="shared" si="195"/>
        <v/>
      </c>
      <c r="M219" s="82"/>
      <c r="N219" s="45"/>
      <c r="S219" s="118"/>
      <c r="T219" s="118"/>
      <c r="U219" s="118"/>
      <c r="V219" s="118"/>
      <c r="W219" s="118"/>
      <c r="X219" s="118"/>
      <c r="Y219" s="118"/>
      <c r="Z219" s="15">
        <f t="shared" si="239"/>
        <v>0</v>
      </c>
      <c r="AA219" s="15">
        <f t="shared" si="237"/>
        <v>0</v>
      </c>
      <c r="AB219" s="15">
        <f t="shared" si="238"/>
        <v>0</v>
      </c>
    </row>
    <row r="220" spans="1:28" ht="15" customHeight="1" thickBot="1" x14ac:dyDescent="0.4">
      <c r="A220" s="120"/>
      <c r="B220" s="132"/>
      <c r="C220" s="123"/>
      <c r="D220" s="125"/>
      <c r="E220" s="85">
        <f t="shared" si="240"/>
        <v>25</v>
      </c>
      <c r="F220" s="86" t="s">
        <v>6</v>
      </c>
      <c r="G220" s="87"/>
      <c r="H220" s="88"/>
      <c r="I220" s="89" t="s">
        <v>21</v>
      </c>
      <c r="J220" s="90"/>
      <c r="K220" s="91" t="s">
        <v>42</v>
      </c>
      <c r="L220" s="104"/>
      <c r="M220" s="82"/>
      <c r="N220" s="45"/>
      <c r="S220" s="118"/>
      <c r="T220" s="118"/>
      <c r="U220" s="118"/>
      <c r="V220" s="118"/>
      <c r="W220" s="118"/>
      <c r="X220" s="118"/>
      <c r="Y220" s="118"/>
      <c r="Z220" s="15">
        <f t="shared" si="239"/>
        <v>0</v>
      </c>
      <c r="AA220" s="15">
        <f t="shared" si="237"/>
        <v>0</v>
      </c>
      <c r="AB220" s="15">
        <f t="shared" si="238"/>
        <v>0</v>
      </c>
    </row>
    <row r="221" spans="1:28" ht="15" customHeight="1" thickBot="1" x14ac:dyDescent="0.4">
      <c r="A221" s="120"/>
      <c r="B221" s="132"/>
      <c r="C221" s="123"/>
      <c r="D221" s="125"/>
      <c r="E221" s="85">
        <f t="shared" si="240"/>
        <v>26</v>
      </c>
      <c r="F221" s="86" t="s">
        <v>7</v>
      </c>
      <c r="G221" s="87"/>
      <c r="H221" s="88"/>
      <c r="I221" s="89" t="s">
        <v>21</v>
      </c>
      <c r="J221" s="90"/>
      <c r="K221" s="91" t="s">
        <v>42</v>
      </c>
      <c r="L221" s="104"/>
      <c r="M221" s="82"/>
      <c r="N221" s="45"/>
      <c r="S221" s="118"/>
      <c r="T221" s="118"/>
      <c r="U221" s="118"/>
      <c r="V221" s="118"/>
      <c r="W221" s="118"/>
      <c r="X221" s="118"/>
      <c r="Y221" s="118"/>
      <c r="Z221" s="15">
        <f t="shared" si="239"/>
        <v>0</v>
      </c>
      <c r="AA221" s="15">
        <f t="shared" si="237"/>
        <v>0</v>
      </c>
      <c r="AB221" s="15">
        <f t="shared" si="238"/>
        <v>0</v>
      </c>
    </row>
    <row r="222" spans="1:28" ht="15" customHeight="1" thickBot="1" x14ac:dyDescent="0.4">
      <c r="A222" s="120"/>
      <c r="B222" s="132"/>
      <c r="C222" s="123"/>
      <c r="D222" s="125"/>
      <c r="E222" s="85">
        <f t="shared" si="240"/>
        <v>27</v>
      </c>
      <c r="F222" s="86" t="s">
        <v>8</v>
      </c>
      <c r="G222" s="87"/>
      <c r="H222" s="88"/>
      <c r="I222" s="89" t="s">
        <v>21</v>
      </c>
      <c r="J222" s="90"/>
      <c r="K222" s="91" t="s">
        <v>42</v>
      </c>
      <c r="L222" s="104"/>
      <c r="M222" s="82"/>
      <c r="N222" s="45"/>
      <c r="S222" s="118"/>
      <c r="T222" s="118"/>
      <c r="U222" s="118"/>
      <c r="V222" s="118"/>
      <c r="W222" s="118"/>
      <c r="X222" s="118"/>
      <c r="Y222" s="118"/>
      <c r="Z222" s="15">
        <f t="shared" si="239"/>
        <v>0</v>
      </c>
      <c r="AA222" s="15">
        <f t="shared" si="237"/>
        <v>0</v>
      </c>
      <c r="AB222" s="15">
        <f t="shared" si="238"/>
        <v>0</v>
      </c>
    </row>
    <row r="223" spans="1:28" ht="15" customHeight="1" thickBot="1" x14ac:dyDescent="0.4">
      <c r="A223" s="120"/>
      <c r="B223" s="132"/>
      <c r="C223" s="123"/>
      <c r="D223" s="125"/>
      <c r="E223" s="61">
        <f t="shared" si="240"/>
        <v>28</v>
      </c>
      <c r="F223" s="65" t="s">
        <v>9</v>
      </c>
      <c r="G223" s="41" t="s">
        <v>3</v>
      </c>
      <c r="H223" s="42"/>
      <c r="I223" s="43" t="s">
        <v>21</v>
      </c>
      <c r="J223" s="44"/>
      <c r="K223" s="39" t="s">
        <v>42</v>
      </c>
      <c r="L223" s="104"/>
      <c r="M223" s="82"/>
      <c r="N223" s="45"/>
      <c r="S223" s="118"/>
      <c r="T223" s="118"/>
      <c r="U223" s="118"/>
      <c r="V223" s="118"/>
      <c r="W223" s="118"/>
      <c r="X223" s="118"/>
      <c r="Y223" s="118"/>
      <c r="Z223" s="15">
        <f t="shared" si="239"/>
        <v>0</v>
      </c>
      <c r="AA223" s="15">
        <f t="shared" si="237"/>
        <v>0</v>
      </c>
      <c r="AB223" s="15">
        <f t="shared" si="238"/>
        <v>0</v>
      </c>
    </row>
    <row r="224" spans="1:28" ht="15" customHeight="1" thickBot="1" x14ac:dyDescent="0.4">
      <c r="A224" s="120"/>
      <c r="B224" s="132"/>
      <c r="C224" s="123"/>
      <c r="D224" s="125"/>
      <c r="E224" s="62">
        <f t="shared" si="240"/>
        <v>29</v>
      </c>
      <c r="F224" s="66" t="s">
        <v>1</v>
      </c>
      <c r="G224" s="46" t="s">
        <v>3</v>
      </c>
      <c r="H224" s="47"/>
      <c r="I224" s="48" t="s">
        <v>21</v>
      </c>
      <c r="J224" s="49"/>
      <c r="K224" s="39" t="s">
        <v>42</v>
      </c>
      <c r="L224" s="104"/>
      <c r="M224" s="82"/>
      <c r="N224" s="45"/>
      <c r="S224" s="118"/>
      <c r="T224" s="118"/>
      <c r="U224" s="118"/>
      <c r="V224" s="118"/>
      <c r="W224" s="118"/>
      <c r="X224" s="118"/>
      <c r="Y224" s="118"/>
      <c r="Z224" s="15">
        <f t="shared" si="239"/>
        <v>0</v>
      </c>
      <c r="AA224" s="15">
        <f t="shared" si="237"/>
        <v>0</v>
      </c>
      <c r="AB224" s="15">
        <f t="shared" si="238"/>
        <v>0</v>
      </c>
    </row>
    <row r="225" spans="1:28" ht="15" customHeight="1" thickBot="1" x14ac:dyDescent="0.4">
      <c r="A225" s="120"/>
      <c r="B225" s="132"/>
      <c r="C225" s="122" t="str">
        <f t="shared" ref="C225" si="257">CONCATENATE("SEMANA ",D226)</f>
        <v>SEMANA 31</v>
      </c>
      <c r="D225" s="126"/>
      <c r="E225" s="92">
        <f t="shared" si="240"/>
        <v>30</v>
      </c>
      <c r="F225" s="93" t="s">
        <v>4</v>
      </c>
      <c r="G225" s="94"/>
      <c r="H225" s="95"/>
      <c r="I225" s="96" t="s">
        <v>21</v>
      </c>
      <c r="J225" s="97"/>
      <c r="K225" s="91" t="s">
        <v>42</v>
      </c>
      <c r="L225" s="104">
        <f t="shared" si="221"/>
        <v>0</v>
      </c>
      <c r="M225" s="82"/>
      <c r="N225" s="45"/>
      <c r="S225" s="118">
        <f>COUNTIF(G225:G231,"")</f>
        <v>5</v>
      </c>
      <c r="T225" s="118">
        <f t="shared" ref="T225" si="258">S225*7</f>
        <v>35</v>
      </c>
      <c r="U225" s="118">
        <f t="shared" ref="U225" si="259">$U$11*S225</f>
        <v>42</v>
      </c>
      <c r="V225" s="118">
        <f t="shared" ref="V225" si="260">U225-INT(U225)</f>
        <v>0</v>
      </c>
      <c r="W225" s="118">
        <f t="shared" ref="W225" si="261">SUM(Z225:Z231)</f>
        <v>0</v>
      </c>
      <c r="X225" s="118">
        <f t="shared" ref="X225" si="262">W225-INT(W225)</f>
        <v>0</v>
      </c>
      <c r="Y225" s="118" t="str">
        <f t="shared" ref="Y225" si="263">IF(W225&lt;U225,IF(W225&gt;T225,"SI","NO"),"NO")</f>
        <v>NO</v>
      </c>
      <c r="Z225" s="15">
        <f t="shared" si="239"/>
        <v>0</v>
      </c>
      <c r="AA225" s="15">
        <f t="shared" si="237"/>
        <v>0</v>
      </c>
      <c r="AB225" s="15">
        <f t="shared" si="238"/>
        <v>0</v>
      </c>
    </row>
    <row r="226" spans="1:28" ht="15" customHeight="1" thickBot="1" x14ac:dyDescent="0.4">
      <c r="A226" s="121"/>
      <c r="B226" s="132"/>
      <c r="C226" s="123"/>
      <c r="D226" s="125">
        <f t="shared" ref="D226" si="264">D219+1</f>
        <v>31</v>
      </c>
      <c r="E226" s="85">
        <f t="shared" si="240"/>
        <v>31</v>
      </c>
      <c r="F226" s="86" t="s">
        <v>5</v>
      </c>
      <c r="G226" s="87"/>
      <c r="H226" s="88"/>
      <c r="I226" s="89" t="s">
        <v>21</v>
      </c>
      <c r="J226" s="90"/>
      <c r="K226" s="91" t="s">
        <v>42</v>
      </c>
      <c r="L226" s="104" t="str">
        <f t="shared" si="195"/>
        <v/>
      </c>
      <c r="M226" s="82"/>
      <c r="N226" s="45"/>
      <c r="S226" s="118"/>
      <c r="T226" s="118"/>
      <c r="U226" s="118"/>
      <c r="V226" s="118"/>
      <c r="W226" s="118"/>
      <c r="X226" s="118"/>
      <c r="Y226" s="118"/>
      <c r="Z226" s="15">
        <f t="shared" si="239"/>
        <v>0</v>
      </c>
      <c r="AA226" s="15">
        <f t="shared" si="237"/>
        <v>0</v>
      </c>
      <c r="AB226" s="15">
        <f t="shared" si="238"/>
        <v>0</v>
      </c>
    </row>
    <row r="227" spans="1:28" ht="15" customHeight="1" thickTop="1" thickBot="1" x14ac:dyDescent="0.4">
      <c r="A227" s="119" t="s">
        <v>16</v>
      </c>
      <c r="B227" s="132">
        <v>8</v>
      </c>
      <c r="C227" s="123"/>
      <c r="D227" s="125"/>
      <c r="E227" s="85">
        <v>1</v>
      </c>
      <c r="F227" s="86" t="s">
        <v>6</v>
      </c>
      <c r="G227" s="87"/>
      <c r="H227" s="88"/>
      <c r="I227" s="89" t="s">
        <v>21</v>
      </c>
      <c r="J227" s="90"/>
      <c r="K227" s="91" t="s">
        <v>42</v>
      </c>
      <c r="L227" s="104"/>
      <c r="M227" s="82"/>
      <c r="N227" s="45"/>
      <c r="S227" s="118"/>
      <c r="T227" s="118"/>
      <c r="U227" s="118"/>
      <c r="V227" s="118"/>
      <c r="W227" s="118"/>
      <c r="X227" s="118"/>
      <c r="Y227" s="118"/>
      <c r="Z227" s="15">
        <f t="shared" si="239"/>
        <v>0</v>
      </c>
      <c r="AA227" s="15">
        <f t="shared" si="237"/>
        <v>0</v>
      </c>
      <c r="AB227" s="15">
        <f t="shared" si="238"/>
        <v>0</v>
      </c>
    </row>
    <row r="228" spans="1:28" ht="15" customHeight="1" thickBot="1" x14ac:dyDescent="0.4">
      <c r="A228" s="120"/>
      <c r="B228" s="132"/>
      <c r="C228" s="123"/>
      <c r="D228" s="125"/>
      <c r="E228" s="85">
        <f t="shared" si="240"/>
        <v>2</v>
      </c>
      <c r="F228" s="86" t="s">
        <v>7</v>
      </c>
      <c r="G228" s="87"/>
      <c r="H228" s="88"/>
      <c r="I228" s="89" t="s">
        <v>21</v>
      </c>
      <c r="J228" s="90"/>
      <c r="K228" s="91" t="s">
        <v>42</v>
      </c>
      <c r="L228" s="104"/>
      <c r="M228" s="82"/>
      <c r="N228" s="45"/>
      <c r="S228" s="118"/>
      <c r="T228" s="118"/>
      <c r="U228" s="118"/>
      <c r="V228" s="118"/>
      <c r="W228" s="118"/>
      <c r="X228" s="118"/>
      <c r="Y228" s="118"/>
      <c r="Z228" s="15">
        <f t="shared" si="239"/>
        <v>0</v>
      </c>
      <c r="AA228" s="15">
        <f t="shared" si="237"/>
        <v>0</v>
      </c>
      <c r="AB228" s="15">
        <f t="shared" si="238"/>
        <v>0</v>
      </c>
    </row>
    <row r="229" spans="1:28" ht="15" customHeight="1" thickBot="1" x14ac:dyDescent="0.4">
      <c r="A229" s="120"/>
      <c r="B229" s="132"/>
      <c r="C229" s="123"/>
      <c r="D229" s="125"/>
      <c r="E229" s="85">
        <f t="shared" si="240"/>
        <v>3</v>
      </c>
      <c r="F229" s="86" t="s">
        <v>8</v>
      </c>
      <c r="G229" s="87"/>
      <c r="H229" s="88"/>
      <c r="I229" s="89" t="s">
        <v>21</v>
      </c>
      <c r="J229" s="90"/>
      <c r="K229" s="91" t="s">
        <v>42</v>
      </c>
      <c r="L229" s="104"/>
      <c r="M229" s="82"/>
      <c r="N229" s="45"/>
      <c r="S229" s="118"/>
      <c r="T229" s="118"/>
      <c r="U229" s="118"/>
      <c r="V229" s="118"/>
      <c r="W229" s="118"/>
      <c r="X229" s="118"/>
      <c r="Y229" s="118"/>
      <c r="Z229" s="15">
        <f t="shared" si="239"/>
        <v>0</v>
      </c>
      <c r="AA229" s="15">
        <f t="shared" si="237"/>
        <v>0</v>
      </c>
      <c r="AB229" s="15">
        <f t="shared" si="238"/>
        <v>0</v>
      </c>
    </row>
    <row r="230" spans="1:28" ht="15" customHeight="1" thickBot="1" x14ac:dyDescent="0.4">
      <c r="A230" s="120"/>
      <c r="B230" s="132"/>
      <c r="C230" s="123"/>
      <c r="D230" s="125"/>
      <c r="E230" s="61">
        <f t="shared" si="240"/>
        <v>4</v>
      </c>
      <c r="F230" s="65" t="s">
        <v>9</v>
      </c>
      <c r="G230" s="41" t="s">
        <v>3</v>
      </c>
      <c r="H230" s="42"/>
      <c r="I230" s="43" t="s">
        <v>21</v>
      </c>
      <c r="J230" s="44"/>
      <c r="K230" s="39" t="s">
        <v>42</v>
      </c>
      <c r="L230" s="104"/>
      <c r="M230" s="82"/>
      <c r="N230" s="45"/>
      <c r="S230" s="118"/>
      <c r="T230" s="118"/>
      <c r="U230" s="118"/>
      <c r="V230" s="118"/>
      <c r="W230" s="118"/>
      <c r="X230" s="118"/>
      <c r="Y230" s="118"/>
      <c r="Z230" s="15">
        <f t="shared" si="239"/>
        <v>0</v>
      </c>
      <c r="AA230" s="15">
        <f t="shared" si="237"/>
        <v>0</v>
      </c>
      <c r="AB230" s="15">
        <f t="shared" si="238"/>
        <v>0</v>
      </c>
    </row>
    <row r="231" spans="1:28" ht="15" customHeight="1" thickBot="1" x14ac:dyDescent="0.4">
      <c r="A231" s="120"/>
      <c r="B231" s="132"/>
      <c r="C231" s="123"/>
      <c r="D231" s="125"/>
      <c r="E231" s="62">
        <f t="shared" si="240"/>
        <v>5</v>
      </c>
      <c r="F231" s="66" t="s">
        <v>1</v>
      </c>
      <c r="G231" s="46" t="s">
        <v>3</v>
      </c>
      <c r="H231" s="47"/>
      <c r="I231" s="48" t="s">
        <v>21</v>
      </c>
      <c r="J231" s="49"/>
      <c r="K231" s="39" t="s">
        <v>42</v>
      </c>
      <c r="L231" s="104"/>
      <c r="M231" s="82"/>
      <c r="N231" s="45"/>
      <c r="S231" s="118"/>
      <c r="T231" s="118"/>
      <c r="U231" s="118"/>
      <c r="V231" s="118"/>
      <c r="W231" s="118"/>
      <c r="X231" s="118"/>
      <c r="Y231" s="118"/>
      <c r="Z231" s="15">
        <f t="shared" si="239"/>
        <v>0</v>
      </c>
      <c r="AA231" s="15">
        <f t="shared" si="237"/>
        <v>0</v>
      </c>
      <c r="AB231" s="15">
        <f t="shared" si="238"/>
        <v>0</v>
      </c>
    </row>
    <row r="232" spans="1:28" ht="15" customHeight="1" thickBot="1" x14ac:dyDescent="0.4">
      <c r="A232" s="120"/>
      <c r="B232" s="132"/>
      <c r="C232" s="122" t="str">
        <f t="shared" ref="C232" si="265">CONCATENATE("SEMANA ",D233)</f>
        <v>SEMANA 32</v>
      </c>
      <c r="D232" s="126"/>
      <c r="E232" s="92">
        <f t="shared" si="240"/>
        <v>6</v>
      </c>
      <c r="F232" s="93" t="s">
        <v>4</v>
      </c>
      <c r="G232" s="94"/>
      <c r="H232" s="95"/>
      <c r="I232" s="96" t="s">
        <v>21</v>
      </c>
      <c r="J232" s="97"/>
      <c r="K232" s="91" t="s">
        <v>42</v>
      </c>
      <c r="L232" s="104">
        <f t="shared" si="221"/>
        <v>0</v>
      </c>
      <c r="M232" s="82"/>
      <c r="N232" s="45"/>
      <c r="S232" s="118">
        <f>COUNTIF(G232:G238,"")</f>
        <v>5</v>
      </c>
      <c r="T232" s="118">
        <f t="shared" ref="T232" si="266">S232*7</f>
        <v>35</v>
      </c>
      <c r="U232" s="118">
        <f t="shared" ref="U232" si="267">$U$11*S232</f>
        <v>42</v>
      </c>
      <c r="V232" s="118">
        <f t="shared" ref="V232" si="268">U232-INT(U232)</f>
        <v>0</v>
      </c>
      <c r="W232" s="118">
        <f t="shared" ref="W232" si="269">SUM(Z232:Z238)</f>
        <v>0</v>
      </c>
      <c r="X232" s="118">
        <f t="shared" ref="X232" si="270">W232-INT(W232)</f>
        <v>0</v>
      </c>
      <c r="Y232" s="118" t="str">
        <f t="shared" ref="Y232" si="271">IF(W232&lt;U232,IF(W232&gt;T232,"SI","NO"),"NO")</f>
        <v>NO</v>
      </c>
      <c r="Z232" s="15">
        <f t="shared" si="239"/>
        <v>0</v>
      </c>
      <c r="AA232" s="15">
        <f t="shared" si="237"/>
        <v>0</v>
      </c>
      <c r="AB232" s="15">
        <f t="shared" si="238"/>
        <v>0</v>
      </c>
    </row>
    <row r="233" spans="1:28" ht="15" customHeight="1" thickBot="1" x14ac:dyDescent="0.4">
      <c r="A233" s="120"/>
      <c r="B233" s="132"/>
      <c r="C233" s="123"/>
      <c r="D233" s="125">
        <f t="shared" ref="D233" si="272">D226+1</f>
        <v>32</v>
      </c>
      <c r="E233" s="85">
        <f t="shared" si="240"/>
        <v>7</v>
      </c>
      <c r="F233" s="86" t="s">
        <v>5</v>
      </c>
      <c r="G233" s="87"/>
      <c r="H233" s="88"/>
      <c r="I233" s="89" t="s">
        <v>21</v>
      </c>
      <c r="J233" s="90"/>
      <c r="K233" s="91" t="s">
        <v>42</v>
      </c>
      <c r="L233" s="104" t="str">
        <f t="shared" si="195"/>
        <v/>
      </c>
      <c r="M233" s="82"/>
      <c r="N233" s="45"/>
      <c r="S233" s="118"/>
      <c r="T233" s="118"/>
      <c r="U233" s="118"/>
      <c r="V233" s="118"/>
      <c r="W233" s="118"/>
      <c r="X233" s="118"/>
      <c r="Y233" s="118"/>
      <c r="Z233" s="15">
        <f t="shared" si="239"/>
        <v>0</v>
      </c>
      <c r="AA233" s="15">
        <f t="shared" si="237"/>
        <v>0</v>
      </c>
      <c r="AB233" s="15">
        <f t="shared" si="238"/>
        <v>0</v>
      </c>
    </row>
    <row r="234" spans="1:28" ht="15" customHeight="1" thickBot="1" x14ac:dyDescent="0.4">
      <c r="A234" s="120"/>
      <c r="B234" s="132"/>
      <c r="C234" s="123"/>
      <c r="D234" s="125"/>
      <c r="E234" s="85">
        <f t="shared" si="240"/>
        <v>8</v>
      </c>
      <c r="F234" s="86" t="s">
        <v>6</v>
      </c>
      <c r="G234" s="87"/>
      <c r="H234" s="88"/>
      <c r="I234" s="89" t="s">
        <v>21</v>
      </c>
      <c r="J234" s="90"/>
      <c r="K234" s="91" t="s">
        <v>42</v>
      </c>
      <c r="L234" s="104"/>
      <c r="M234" s="82"/>
      <c r="N234" s="45"/>
      <c r="S234" s="118"/>
      <c r="T234" s="118"/>
      <c r="U234" s="118"/>
      <c r="V234" s="118"/>
      <c r="W234" s="118"/>
      <c r="X234" s="118"/>
      <c r="Y234" s="118"/>
      <c r="Z234" s="15">
        <f t="shared" si="239"/>
        <v>0</v>
      </c>
      <c r="AA234" s="15">
        <f t="shared" si="237"/>
        <v>0</v>
      </c>
      <c r="AB234" s="15">
        <f t="shared" si="238"/>
        <v>0</v>
      </c>
    </row>
    <row r="235" spans="1:28" ht="15" customHeight="1" thickBot="1" x14ac:dyDescent="0.4">
      <c r="A235" s="120"/>
      <c r="B235" s="132"/>
      <c r="C235" s="123"/>
      <c r="D235" s="125"/>
      <c r="E235" s="85">
        <f t="shared" si="240"/>
        <v>9</v>
      </c>
      <c r="F235" s="86" t="s">
        <v>7</v>
      </c>
      <c r="G235" s="87"/>
      <c r="H235" s="88"/>
      <c r="I235" s="89" t="s">
        <v>21</v>
      </c>
      <c r="J235" s="90"/>
      <c r="K235" s="91" t="s">
        <v>42</v>
      </c>
      <c r="L235" s="104"/>
      <c r="M235" s="82"/>
      <c r="N235" s="45"/>
      <c r="S235" s="118"/>
      <c r="T235" s="118"/>
      <c r="U235" s="118"/>
      <c r="V235" s="118"/>
      <c r="W235" s="118"/>
      <c r="X235" s="118"/>
      <c r="Y235" s="118"/>
      <c r="Z235" s="15">
        <f t="shared" si="239"/>
        <v>0</v>
      </c>
      <c r="AA235" s="15">
        <f t="shared" si="237"/>
        <v>0</v>
      </c>
      <c r="AB235" s="15">
        <f t="shared" si="238"/>
        <v>0</v>
      </c>
    </row>
    <row r="236" spans="1:28" ht="15" customHeight="1" thickBot="1" x14ac:dyDescent="0.4">
      <c r="A236" s="120"/>
      <c r="B236" s="132"/>
      <c r="C236" s="123"/>
      <c r="D236" s="125"/>
      <c r="E236" s="85">
        <f t="shared" si="240"/>
        <v>10</v>
      </c>
      <c r="F236" s="86" t="s">
        <v>8</v>
      </c>
      <c r="G236" s="87"/>
      <c r="H236" s="88"/>
      <c r="I236" s="89" t="s">
        <v>21</v>
      </c>
      <c r="J236" s="90"/>
      <c r="K236" s="91" t="s">
        <v>42</v>
      </c>
      <c r="L236" s="104"/>
      <c r="M236" s="82"/>
      <c r="N236" s="45"/>
      <c r="S236" s="118"/>
      <c r="T236" s="118"/>
      <c r="U236" s="118"/>
      <c r="V236" s="118"/>
      <c r="W236" s="118"/>
      <c r="X236" s="118"/>
      <c r="Y236" s="118"/>
      <c r="Z236" s="15">
        <f t="shared" si="239"/>
        <v>0</v>
      </c>
      <c r="AA236" s="15">
        <f t="shared" si="237"/>
        <v>0</v>
      </c>
      <c r="AB236" s="15">
        <f t="shared" si="238"/>
        <v>0</v>
      </c>
    </row>
    <row r="237" spans="1:28" ht="15" customHeight="1" thickBot="1" x14ac:dyDescent="0.4">
      <c r="A237" s="120"/>
      <c r="B237" s="132"/>
      <c r="C237" s="123"/>
      <c r="D237" s="125"/>
      <c r="E237" s="61">
        <f t="shared" si="240"/>
        <v>11</v>
      </c>
      <c r="F237" s="65" t="s">
        <v>9</v>
      </c>
      <c r="G237" s="41" t="s">
        <v>3</v>
      </c>
      <c r="H237" s="42"/>
      <c r="I237" s="43" t="s">
        <v>21</v>
      </c>
      <c r="J237" s="44"/>
      <c r="K237" s="39" t="s">
        <v>42</v>
      </c>
      <c r="L237" s="104"/>
      <c r="M237" s="82"/>
      <c r="N237" s="45"/>
      <c r="S237" s="118"/>
      <c r="T237" s="118"/>
      <c r="U237" s="118"/>
      <c r="V237" s="118"/>
      <c r="W237" s="118"/>
      <c r="X237" s="118"/>
      <c r="Y237" s="118"/>
      <c r="Z237" s="15">
        <f t="shared" si="239"/>
        <v>0</v>
      </c>
      <c r="AA237" s="15">
        <f t="shared" si="237"/>
        <v>0</v>
      </c>
      <c r="AB237" s="15">
        <f t="shared" si="238"/>
        <v>0</v>
      </c>
    </row>
    <row r="238" spans="1:28" ht="15" customHeight="1" thickBot="1" x14ac:dyDescent="0.4">
      <c r="A238" s="120"/>
      <c r="B238" s="132"/>
      <c r="C238" s="123"/>
      <c r="D238" s="125"/>
      <c r="E238" s="62">
        <f t="shared" si="240"/>
        <v>12</v>
      </c>
      <c r="F238" s="66" t="s">
        <v>1</v>
      </c>
      <c r="G238" s="46" t="s">
        <v>3</v>
      </c>
      <c r="H238" s="47"/>
      <c r="I238" s="48" t="s">
        <v>21</v>
      </c>
      <c r="J238" s="49"/>
      <c r="K238" s="39" t="s">
        <v>42</v>
      </c>
      <c r="L238" s="104"/>
      <c r="M238" s="82"/>
      <c r="N238" s="45"/>
      <c r="S238" s="118"/>
      <c r="T238" s="118"/>
      <c r="U238" s="118"/>
      <c r="V238" s="118"/>
      <c r="W238" s="118"/>
      <c r="X238" s="118"/>
      <c r="Y238" s="118"/>
      <c r="Z238" s="15">
        <f t="shared" si="239"/>
        <v>0</v>
      </c>
      <c r="AA238" s="15">
        <f t="shared" si="237"/>
        <v>0</v>
      </c>
      <c r="AB238" s="15">
        <f t="shared" si="238"/>
        <v>0</v>
      </c>
    </row>
    <row r="239" spans="1:28" ht="15" customHeight="1" thickBot="1" x14ac:dyDescent="0.4">
      <c r="A239" s="120"/>
      <c r="B239" s="132"/>
      <c r="C239" s="122" t="str">
        <f t="shared" ref="C239" si="273">CONCATENATE("SEMANA ",D240)</f>
        <v>SEMANA 33</v>
      </c>
      <c r="D239" s="126"/>
      <c r="E239" s="92">
        <f t="shared" si="240"/>
        <v>13</v>
      </c>
      <c r="F239" s="93" t="s">
        <v>4</v>
      </c>
      <c r="G239" s="94"/>
      <c r="H239" s="95"/>
      <c r="I239" s="96" t="s">
        <v>21</v>
      </c>
      <c r="J239" s="97"/>
      <c r="K239" s="91" t="s">
        <v>42</v>
      </c>
      <c r="L239" s="104">
        <f t="shared" si="221"/>
        <v>0</v>
      </c>
      <c r="M239" s="82"/>
      <c r="N239" s="45"/>
      <c r="S239" s="118">
        <f>COUNTIF(G239:G245,"")</f>
        <v>4</v>
      </c>
      <c r="T239" s="118">
        <f t="shared" ref="T239" si="274">S239*7</f>
        <v>28</v>
      </c>
      <c r="U239" s="118">
        <f t="shared" ref="U239" si="275">$U$11*S239</f>
        <v>33.6</v>
      </c>
      <c r="V239" s="118">
        <f t="shared" ref="V239" si="276">U239-INT(U239)</f>
        <v>0.60000000000000142</v>
      </c>
      <c r="W239" s="118">
        <f t="shared" ref="W239" si="277">SUM(Z239:Z245)</f>
        <v>0</v>
      </c>
      <c r="X239" s="118">
        <f t="shared" ref="X239" si="278">W239-INT(W239)</f>
        <v>0</v>
      </c>
      <c r="Y239" s="118" t="str">
        <f t="shared" ref="Y239" si="279">IF(W239&lt;U239,IF(W239&gt;T239,"SI","NO"),"NO")</f>
        <v>NO</v>
      </c>
      <c r="Z239" s="15">
        <f t="shared" si="239"/>
        <v>0</v>
      </c>
      <c r="AA239" s="15">
        <f t="shared" si="237"/>
        <v>0</v>
      </c>
      <c r="AB239" s="15">
        <f t="shared" si="238"/>
        <v>0</v>
      </c>
    </row>
    <row r="240" spans="1:28" ht="15" customHeight="1" thickBot="1" x14ac:dyDescent="0.4">
      <c r="A240" s="120"/>
      <c r="B240" s="132"/>
      <c r="C240" s="123"/>
      <c r="D240" s="125">
        <f t="shared" ref="D240" si="280">D233+1</f>
        <v>33</v>
      </c>
      <c r="E240" s="85">
        <f t="shared" si="240"/>
        <v>14</v>
      </c>
      <c r="F240" s="86" t="s">
        <v>5</v>
      </c>
      <c r="G240" s="87"/>
      <c r="H240" s="88"/>
      <c r="I240" s="89" t="s">
        <v>21</v>
      </c>
      <c r="J240" s="90"/>
      <c r="K240" s="91" t="s">
        <v>42</v>
      </c>
      <c r="L240" s="104" t="str">
        <f t="shared" ref="L240:L303" si="281">IF(W240=0,"",CONCATENATE(INT(W240)," horas y ",INT(X240*60)," minutos"))</f>
        <v/>
      </c>
      <c r="M240" s="82"/>
      <c r="N240" s="45"/>
      <c r="S240" s="118"/>
      <c r="T240" s="118"/>
      <c r="U240" s="118"/>
      <c r="V240" s="118"/>
      <c r="W240" s="118"/>
      <c r="X240" s="118"/>
      <c r="Y240" s="118"/>
      <c r="Z240" s="15">
        <f t="shared" si="239"/>
        <v>0</v>
      </c>
      <c r="AA240" s="15">
        <f t="shared" si="237"/>
        <v>0</v>
      </c>
      <c r="AB240" s="15">
        <f t="shared" si="238"/>
        <v>0</v>
      </c>
    </row>
    <row r="241" spans="1:28" ht="15" customHeight="1" thickBot="1" x14ac:dyDescent="0.4">
      <c r="A241" s="120"/>
      <c r="B241" s="132"/>
      <c r="C241" s="123"/>
      <c r="D241" s="125"/>
      <c r="E241" s="61">
        <f t="shared" si="240"/>
        <v>15</v>
      </c>
      <c r="F241" s="65" t="s">
        <v>6</v>
      </c>
      <c r="G241" s="41" t="s">
        <v>3</v>
      </c>
      <c r="H241" s="42"/>
      <c r="I241" s="43" t="s">
        <v>21</v>
      </c>
      <c r="J241" s="44"/>
      <c r="K241" s="39" t="s">
        <v>42</v>
      </c>
      <c r="L241" s="104"/>
      <c r="M241" s="82"/>
      <c r="N241" s="45"/>
      <c r="S241" s="118"/>
      <c r="T241" s="118"/>
      <c r="U241" s="118"/>
      <c r="V241" s="118"/>
      <c r="W241" s="118"/>
      <c r="X241" s="118"/>
      <c r="Y241" s="118"/>
      <c r="Z241" s="15">
        <f t="shared" si="239"/>
        <v>0</v>
      </c>
      <c r="AA241" s="15">
        <f t="shared" si="237"/>
        <v>0</v>
      </c>
      <c r="AB241" s="15">
        <f t="shared" si="238"/>
        <v>0</v>
      </c>
    </row>
    <row r="242" spans="1:28" ht="15" customHeight="1" thickBot="1" x14ac:dyDescent="0.4">
      <c r="A242" s="120"/>
      <c r="B242" s="132"/>
      <c r="C242" s="123"/>
      <c r="D242" s="125"/>
      <c r="E242" s="85">
        <f t="shared" si="240"/>
        <v>16</v>
      </c>
      <c r="F242" s="86" t="s">
        <v>7</v>
      </c>
      <c r="G242" s="87"/>
      <c r="H242" s="88"/>
      <c r="I242" s="89" t="s">
        <v>21</v>
      </c>
      <c r="J242" s="90"/>
      <c r="K242" s="91" t="s">
        <v>42</v>
      </c>
      <c r="L242" s="104"/>
      <c r="M242" s="82"/>
      <c r="N242" s="45"/>
      <c r="S242" s="118"/>
      <c r="T242" s="118"/>
      <c r="U242" s="118"/>
      <c r="V242" s="118"/>
      <c r="W242" s="118"/>
      <c r="X242" s="118"/>
      <c r="Y242" s="118"/>
      <c r="Z242" s="15">
        <f t="shared" si="239"/>
        <v>0</v>
      </c>
      <c r="AA242" s="15">
        <f t="shared" si="237"/>
        <v>0</v>
      </c>
      <c r="AB242" s="15">
        <f t="shared" si="238"/>
        <v>0</v>
      </c>
    </row>
    <row r="243" spans="1:28" ht="15" customHeight="1" thickBot="1" x14ac:dyDescent="0.4">
      <c r="A243" s="120"/>
      <c r="B243" s="132"/>
      <c r="C243" s="123"/>
      <c r="D243" s="125"/>
      <c r="E243" s="85">
        <f t="shared" si="240"/>
        <v>17</v>
      </c>
      <c r="F243" s="86" t="s">
        <v>8</v>
      </c>
      <c r="G243" s="87"/>
      <c r="H243" s="88"/>
      <c r="I243" s="89" t="s">
        <v>21</v>
      </c>
      <c r="J243" s="90"/>
      <c r="K243" s="91" t="s">
        <v>42</v>
      </c>
      <c r="L243" s="104"/>
      <c r="M243" s="82"/>
      <c r="N243" s="45"/>
      <c r="S243" s="118"/>
      <c r="T243" s="118"/>
      <c r="U243" s="118"/>
      <c r="V243" s="118"/>
      <c r="W243" s="118"/>
      <c r="X243" s="118"/>
      <c r="Y243" s="118"/>
      <c r="Z243" s="15">
        <f t="shared" si="239"/>
        <v>0</v>
      </c>
      <c r="AA243" s="15">
        <f t="shared" si="237"/>
        <v>0</v>
      </c>
      <c r="AB243" s="15">
        <f t="shared" si="238"/>
        <v>0</v>
      </c>
    </row>
    <row r="244" spans="1:28" ht="15" customHeight="1" thickBot="1" x14ac:dyDescent="0.4">
      <c r="A244" s="120"/>
      <c r="B244" s="132"/>
      <c r="C244" s="123"/>
      <c r="D244" s="125"/>
      <c r="E244" s="61">
        <f t="shared" si="240"/>
        <v>18</v>
      </c>
      <c r="F244" s="65" t="s">
        <v>9</v>
      </c>
      <c r="G244" s="41" t="s">
        <v>3</v>
      </c>
      <c r="H244" s="42"/>
      <c r="I244" s="43" t="s">
        <v>21</v>
      </c>
      <c r="J244" s="44"/>
      <c r="K244" s="39" t="s">
        <v>42</v>
      </c>
      <c r="L244" s="104"/>
      <c r="M244" s="82"/>
      <c r="N244" s="45"/>
      <c r="S244" s="118"/>
      <c r="T244" s="118"/>
      <c r="U244" s="118"/>
      <c r="V244" s="118"/>
      <c r="W244" s="118"/>
      <c r="X244" s="118"/>
      <c r="Y244" s="118"/>
      <c r="Z244" s="15">
        <f t="shared" si="239"/>
        <v>0</v>
      </c>
      <c r="AA244" s="15">
        <f t="shared" si="237"/>
        <v>0</v>
      </c>
      <c r="AB244" s="15">
        <f t="shared" si="238"/>
        <v>0</v>
      </c>
    </row>
    <row r="245" spans="1:28" ht="15" customHeight="1" thickBot="1" x14ac:dyDescent="0.4">
      <c r="A245" s="120"/>
      <c r="B245" s="132"/>
      <c r="C245" s="123"/>
      <c r="D245" s="125"/>
      <c r="E245" s="62">
        <f t="shared" si="240"/>
        <v>19</v>
      </c>
      <c r="F245" s="66" t="s">
        <v>1</v>
      </c>
      <c r="G245" s="46" t="s">
        <v>3</v>
      </c>
      <c r="H245" s="47"/>
      <c r="I245" s="48" t="s">
        <v>21</v>
      </c>
      <c r="J245" s="49"/>
      <c r="K245" s="39" t="s">
        <v>42</v>
      </c>
      <c r="L245" s="104"/>
      <c r="M245" s="82"/>
      <c r="N245" s="45"/>
      <c r="S245" s="118"/>
      <c r="T245" s="118"/>
      <c r="U245" s="118"/>
      <c r="V245" s="118"/>
      <c r="W245" s="118"/>
      <c r="X245" s="118"/>
      <c r="Y245" s="118"/>
      <c r="Z245" s="15">
        <f t="shared" si="239"/>
        <v>0</v>
      </c>
      <c r="AA245" s="15">
        <f t="shared" si="237"/>
        <v>0</v>
      </c>
      <c r="AB245" s="15">
        <f t="shared" si="238"/>
        <v>0</v>
      </c>
    </row>
    <row r="246" spans="1:28" ht="15" customHeight="1" thickBot="1" x14ac:dyDescent="0.4">
      <c r="A246" s="120"/>
      <c r="B246" s="132"/>
      <c r="C246" s="122" t="str">
        <f t="shared" ref="C246" si="282">CONCATENATE("SEMANA ",D247)</f>
        <v>SEMANA 34</v>
      </c>
      <c r="D246" s="126"/>
      <c r="E246" s="92">
        <f t="shared" si="240"/>
        <v>20</v>
      </c>
      <c r="F246" s="93" t="s">
        <v>4</v>
      </c>
      <c r="G246" s="94"/>
      <c r="H246" s="95"/>
      <c r="I246" s="96" t="s">
        <v>21</v>
      </c>
      <c r="J246" s="97"/>
      <c r="K246" s="91" t="s">
        <v>42</v>
      </c>
      <c r="L246" s="104">
        <f t="shared" si="221"/>
        <v>0</v>
      </c>
      <c r="M246" s="82"/>
      <c r="N246" s="45"/>
      <c r="S246" s="118">
        <f>COUNTIF(G246:G252,"")</f>
        <v>5</v>
      </c>
      <c r="T246" s="118">
        <f t="shared" ref="T246" si="283">S246*7</f>
        <v>35</v>
      </c>
      <c r="U246" s="118">
        <f t="shared" ref="U246" si="284">$U$11*S246</f>
        <v>42</v>
      </c>
      <c r="V246" s="118">
        <f t="shared" ref="V246" si="285">U246-INT(U246)</f>
        <v>0</v>
      </c>
      <c r="W246" s="118">
        <f t="shared" ref="W246" si="286">SUM(Z246:Z252)</f>
        <v>0</v>
      </c>
      <c r="X246" s="118">
        <f t="shared" ref="X246" si="287">W246-INT(W246)</f>
        <v>0</v>
      </c>
      <c r="Y246" s="118" t="str">
        <f t="shared" ref="Y246" si="288">IF(W246&lt;U246,IF(W246&gt;T246,"SI","NO"),"NO")</f>
        <v>NO</v>
      </c>
      <c r="Z246" s="15">
        <f t="shared" si="239"/>
        <v>0</v>
      </c>
      <c r="AA246" s="15">
        <f t="shared" si="237"/>
        <v>0</v>
      </c>
      <c r="AB246" s="15">
        <f t="shared" si="238"/>
        <v>0</v>
      </c>
    </row>
    <row r="247" spans="1:28" ht="15" customHeight="1" thickBot="1" x14ac:dyDescent="0.4">
      <c r="A247" s="120"/>
      <c r="B247" s="132"/>
      <c r="C247" s="123"/>
      <c r="D247" s="125">
        <f t="shared" ref="D247" si="289">D240+1</f>
        <v>34</v>
      </c>
      <c r="E247" s="85">
        <f t="shared" si="240"/>
        <v>21</v>
      </c>
      <c r="F247" s="86" t="s">
        <v>5</v>
      </c>
      <c r="G247" s="87"/>
      <c r="H247" s="88"/>
      <c r="I247" s="89" t="s">
        <v>21</v>
      </c>
      <c r="J247" s="90"/>
      <c r="K247" s="91" t="s">
        <v>42</v>
      </c>
      <c r="L247" s="104" t="str">
        <f t="shared" si="281"/>
        <v/>
      </c>
      <c r="M247" s="82"/>
      <c r="N247" s="45"/>
      <c r="S247" s="118"/>
      <c r="T247" s="118"/>
      <c r="U247" s="118"/>
      <c r="V247" s="118"/>
      <c r="W247" s="118"/>
      <c r="X247" s="118"/>
      <c r="Y247" s="118"/>
      <c r="Z247" s="15">
        <f t="shared" si="239"/>
        <v>0</v>
      </c>
      <c r="AA247" s="15">
        <f t="shared" si="237"/>
        <v>0</v>
      </c>
      <c r="AB247" s="15">
        <f t="shared" si="238"/>
        <v>0</v>
      </c>
    </row>
    <row r="248" spans="1:28" ht="15" customHeight="1" thickBot="1" x14ac:dyDescent="0.4">
      <c r="A248" s="120"/>
      <c r="B248" s="132"/>
      <c r="C248" s="123"/>
      <c r="D248" s="125"/>
      <c r="E248" s="85">
        <f t="shared" si="240"/>
        <v>22</v>
      </c>
      <c r="F248" s="86" t="s">
        <v>6</v>
      </c>
      <c r="G248" s="87"/>
      <c r="H248" s="88"/>
      <c r="I248" s="89" t="s">
        <v>21</v>
      </c>
      <c r="J248" s="90"/>
      <c r="K248" s="91" t="s">
        <v>42</v>
      </c>
      <c r="L248" s="104"/>
      <c r="M248" s="82"/>
      <c r="N248" s="45"/>
      <c r="S248" s="118"/>
      <c r="T248" s="118"/>
      <c r="U248" s="118"/>
      <c r="V248" s="118"/>
      <c r="W248" s="118"/>
      <c r="X248" s="118"/>
      <c r="Y248" s="118"/>
      <c r="Z248" s="15">
        <f t="shared" si="239"/>
        <v>0</v>
      </c>
      <c r="AA248" s="15">
        <f t="shared" si="237"/>
        <v>0</v>
      </c>
      <c r="AB248" s="15">
        <f t="shared" si="238"/>
        <v>0</v>
      </c>
    </row>
    <row r="249" spans="1:28" ht="15" customHeight="1" thickBot="1" x14ac:dyDescent="0.4">
      <c r="A249" s="120"/>
      <c r="B249" s="132"/>
      <c r="C249" s="123"/>
      <c r="D249" s="125"/>
      <c r="E249" s="85">
        <f t="shared" si="240"/>
        <v>23</v>
      </c>
      <c r="F249" s="86" t="s">
        <v>7</v>
      </c>
      <c r="G249" s="87"/>
      <c r="H249" s="88"/>
      <c r="I249" s="89" t="s">
        <v>21</v>
      </c>
      <c r="J249" s="90"/>
      <c r="K249" s="91" t="s">
        <v>42</v>
      </c>
      <c r="L249" s="104"/>
      <c r="M249" s="82"/>
      <c r="N249" s="45"/>
      <c r="S249" s="118"/>
      <c r="T249" s="118"/>
      <c r="U249" s="118"/>
      <c r="V249" s="118"/>
      <c r="W249" s="118"/>
      <c r="X249" s="118"/>
      <c r="Y249" s="118"/>
      <c r="Z249" s="15">
        <f t="shared" si="239"/>
        <v>0</v>
      </c>
      <c r="AA249" s="15">
        <f t="shared" si="237"/>
        <v>0</v>
      </c>
      <c r="AB249" s="15">
        <f t="shared" si="238"/>
        <v>0</v>
      </c>
    </row>
    <row r="250" spans="1:28" ht="15" customHeight="1" thickBot="1" x14ac:dyDescent="0.4">
      <c r="A250" s="120"/>
      <c r="B250" s="132"/>
      <c r="C250" s="123"/>
      <c r="D250" s="125"/>
      <c r="E250" s="85">
        <f t="shared" si="240"/>
        <v>24</v>
      </c>
      <c r="F250" s="86" t="s">
        <v>8</v>
      </c>
      <c r="G250" s="87"/>
      <c r="H250" s="88"/>
      <c r="I250" s="89" t="s">
        <v>21</v>
      </c>
      <c r="J250" s="90"/>
      <c r="K250" s="91" t="s">
        <v>42</v>
      </c>
      <c r="L250" s="104"/>
      <c r="M250" s="82"/>
      <c r="N250" s="45"/>
      <c r="S250" s="118"/>
      <c r="T250" s="118"/>
      <c r="U250" s="118"/>
      <c r="V250" s="118"/>
      <c r="W250" s="118"/>
      <c r="X250" s="118"/>
      <c r="Y250" s="118"/>
      <c r="Z250" s="15">
        <f t="shared" si="239"/>
        <v>0</v>
      </c>
      <c r="AA250" s="15">
        <f t="shared" si="237"/>
        <v>0</v>
      </c>
      <c r="AB250" s="15">
        <f t="shared" si="238"/>
        <v>0</v>
      </c>
    </row>
    <row r="251" spans="1:28" ht="15" customHeight="1" thickBot="1" x14ac:dyDescent="0.4">
      <c r="A251" s="120"/>
      <c r="B251" s="132"/>
      <c r="C251" s="123"/>
      <c r="D251" s="125"/>
      <c r="E251" s="61">
        <f t="shared" si="240"/>
        <v>25</v>
      </c>
      <c r="F251" s="65" t="s">
        <v>9</v>
      </c>
      <c r="G251" s="41" t="s">
        <v>3</v>
      </c>
      <c r="H251" s="42"/>
      <c r="I251" s="43" t="s">
        <v>21</v>
      </c>
      <c r="J251" s="44"/>
      <c r="K251" s="39" t="s">
        <v>42</v>
      </c>
      <c r="L251" s="104"/>
      <c r="M251" s="82"/>
      <c r="N251" s="45"/>
      <c r="S251" s="118"/>
      <c r="T251" s="118"/>
      <c r="U251" s="118"/>
      <c r="V251" s="118"/>
      <c r="W251" s="118"/>
      <c r="X251" s="118"/>
      <c r="Y251" s="118"/>
      <c r="Z251" s="15">
        <f t="shared" si="239"/>
        <v>0</v>
      </c>
      <c r="AA251" s="15">
        <f t="shared" si="237"/>
        <v>0</v>
      </c>
      <c r="AB251" s="15">
        <f t="shared" si="238"/>
        <v>0</v>
      </c>
    </row>
    <row r="252" spans="1:28" ht="15" customHeight="1" thickBot="1" x14ac:dyDescent="0.4">
      <c r="A252" s="120"/>
      <c r="B252" s="132"/>
      <c r="C252" s="123"/>
      <c r="D252" s="125"/>
      <c r="E252" s="62">
        <f t="shared" si="240"/>
        <v>26</v>
      </c>
      <c r="F252" s="66" t="s">
        <v>1</v>
      </c>
      <c r="G252" s="46" t="s">
        <v>3</v>
      </c>
      <c r="H252" s="47"/>
      <c r="I252" s="48" t="s">
        <v>21</v>
      </c>
      <c r="J252" s="49"/>
      <c r="K252" s="39" t="s">
        <v>42</v>
      </c>
      <c r="L252" s="104"/>
      <c r="M252" s="82"/>
      <c r="N252" s="45"/>
      <c r="S252" s="118"/>
      <c r="T252" s="118"/>
      <c r="U252" s="118"/>
      <c r="V252" s="118"/>
      <c r="W252" s="118"/>
      <c r="X252" s="118"/>
      <c r="Y252" s="118"/>
      <c r="Z252" s="15">
        <f t="shared" si="239"/>
        <v>0</v>
      </c>
      <c r="AA252" s="15">
        <f t="shared" si="237"/>
        <v>0</v>
      </c>
      <c r="AB252" s="15">
        <f t="shared" si="238"/>
        <v>0</v>
      </c>
    </row>
    <row r="253" spans="1:28" ht="15" customHeight="1" thickBot="1" x14ac:dyDescent="0.4">
      <c r="A253" s="120"/>
      <c r="B253" s="132"/>
      <c r="C253" s="122" t="str">
        <f t="shared" ref="C253" si="290">CONCATENATE("SEMANA ",D254)</f>
        <v>SEMANA 35</v>
      </c>
      <c r="D253" s="126"/>
      <c r="E253" s="92">
        <f t="shared" si="240"/>
        <v>27</v>
      </c>
      <c r="F253" s="93" t="s">
        <v>4</v>
      </c>
      <c r="G253" s="94"/>
      <c r="H253" s="95"/>
      <c r="I253" s="96" t="s">
        <v>21</v>
      </c>
      <c r="J253" s="97"/>
      <c r="K253" s="91" t="s">
        <v>42</v>
      </c>
      <c r="L253" s="104">
        <f t="shared" si="221"/>
        <v>0</v>
      </c>
      <c r="M253" s="82"/>
      <c r="N253" s="45"/>
      <c r="S253" s="118">
        <f>COUNTIF(G253:G259,"")</f>
        <v>5</v>
      </c>
      <c r="T253" s="118">
        <f t="shared" ref="T253" si="291">S253*7</f>
        <v>35</v>
      </c>
      <c r="U253" s="118">
        <f t="shared" ref="U253" si="292">$U$11*S253</f>
        <v>42</v>
      </c>
      <c r="V253" s="118">
        <f t="shared" ref="V253" si="293">U253-INT(U253)</f>
        <v>0</v>
      </c>
      <c r="W253" s="118">
        <f t="shared" ref="W253" si="294">SUM(Z253:Z259)</f>
        <v>0</v>
      </c>
      <c r="X253" s="118">
        <f t="shared" ref="X253" si="295">W253-INT(W253)</f>
        <v>0</v>
      </c>
      <c r="Y253" s="118" t="str">
        <f t="shared" ref="Y253" si="296">IF(W253&lt;U253,IF(W253&gt;T253,"SI","NO"),"NO")</f>
        <v>NO</v>
      </c>
      <c r="Z253" s="15">
        <f t="shared" si="239"/>
        <v>0</v>
      </c>
      <c r="AA253" s="15">
        <f t="shared" si="237"/>
        <v>0</v>
      </c>
      <c r="AB253" s="15">
        <f t="shared" si="238"/>
        <v>0</v>
      </c>
    </row>
    <row r="254" spans="1:28" ht="15" customHeight="1" thickBot="1" x14ac:dyDescent="0.4">
      <c r="A254" s="120"/>
      <c r="B254" s="132"/>
      <c r="C254" s="123"/>
      <c r="D254" s="125">
        <f t="shared" ref="D254" si="297">D247+1</f>
        <v>35</v>
      </c>
      <c r="E254" s="85">
        <f t="shared" si="240"/>
        <v>28</v>
      </c>
      <c r="F254" s="86" t="s">
        <v>5</v>
      </c>
      <c r="G254" s="87"/>
      <c r="H254" s="88"/>
      <c r="I254" s="89" t="s">
        <v>21</v>
      </c>
      <c r="J254" s="90"/>
      <c r="K254" s="91" t="s">
        <v>42</v>
      </c>
      <c r="L254" s="104" t="str">
        <f t="shared" si="281"/>
        <v/>
      </c>
      <c r="M254" s="82"/>
      <c r="N254" s="45"/>
      <c r="S254" s="118"/>
      <c r="T254" s="118"/>
      <c r="U254" s="118"/>
      <c r="V254" s="118"/>
      <c r="W254" s="118"/>
      <c r="X254" s="118"/>
      <c r="Y254" s="118"/>
      <c r="Z254" s="15">
        <f t="shared" si="239"/>
        <v>0</v>
      </c>
      <c r="AA254" s="15">
        <f t="shared" si="237"/>
        <v>0</v>
      </c>
      <c r="AB254" s="15">
        <f t="shared" si="238"/>
        <v>0</v>
      </c>
    </row>
    <row r="255" spans="1:28" ht="15" customHeight="1" thickBot="1" x14ac:dyDescent="0.4">
      <c r="A255" s="120"/>
      <c r="B255" s="132"/>
      <c r="C255" s="123"/>
      <c r="D255" s="125"/>
      <c r="E255" s="85">
        <f t="shared" si="240"/>
        <v>29</v>
      </c>
      <c r="F255" s="86" t="s">
        <v>6</v>
      </c>
      <c r="G255" s="87"/>
      <c r="H255" s="88"/>
      <c r="I255" s="89" t="s">
        <v>21</v>
      </c>
      <c r="J255" s="90"/>
      <c r="K255" s="91" t="s">
        <v>42</v>
      </c>
      <c r="L255" s="104"/>
      <c r="M255" s="82"/>
      <c r="N255" s="45"/>
      <c r="S255" s="118"/>
      <c r="T255" s="118"/>
      <c r="U255" s="118"/>
      <c r="V255" s="118"/>
      <c r="W255" s="118"/>
      <c r="X255" s="118"/>
      <c r="Y255" s="118"/>
      <c r="Z255" s="15">
        <f t="shared" si="239"/>
        <v>0</v>
      </c>
      <c r="AA255" s="15">
        <f t="shared" si="237"/>
        <v>0</v>
      </c>
      <c r="AB255" s="15">
        <f t="shared" si="238"/>
        <v>0</v>
      </c>
    </row>
    <row r="256" spans="1:28" ht="15" customHeight="1" thickBot="1" x14ac:dyDescent="0.4">
      <c r="A256" s="120"/>
      <c r="B256" s="132"/>
      <c r="C256" s="123"/>
      <c r="D256" s="125"/>
      <c r="E256" s="85">
        <f t="shared" si="240"/>
        <v>30</v>
      </c>
      <c r="F256" s="86" t="s">
        <v>7</v>
      </c>
      <c r="G256" s="87"/>
      <c r="H256" s="88"/>
      <c r="I256" s="89" t="s">
        <v>21</v>
      </c>
      <c r="J256" s="90"/>
      <c r="K256" s="91" t="s">
        <v>42</v>
      </c>
      <c r="L256" s="104"/>
      <c r="M256" s="82"/>
      <c r="N256" s="45"/>
      <c r="S256" s="118"/>
      <c r="T256" s="118"/>
      <c r="U256" s="118"/>
      <c r="V256" s="118"/>
      <c r="W256" s="118"/>
      <c r="X256" s="118"/>
      <c r="Y256" s="118"/>
      <c r="Z256" s="15">
        <f t="shared" si="239"/>
        <v>0</v>
      </c>
      <c r="AA256" s="15">
        <f t="shared" si="237"/>
        <v>0</v>
      </c>
      <c r="AB256" s="15">
        <f t="shared" si="238"/>
        <v>0</v>
      </c>
    </row>
    <row r="257" spans="1:28" ht="15" customHeight="1" thickBot="1" x14ac:dyDescent="0.4">
      <c r="A257" s="121"/>
      <c r="B257" s="132"/>
      <c r="C257" s="123"/>
      <c r="D257" s="125"/>
      <c r="E257" s="85">
        <f t="shared" si="240"/>
        <v>31</v>
      </c>
      <c r="F257" s="86" t="s">
        <v>8</v>
      </c>
      <c r="G257" s="87"/>
      <c r="H257" s="88"/>
      <c r="I257" s="89" t="s">
        <v>21</v>
      </c>
      <c r="J257" s="90"/>
      <c r="K257" s="91" t="s">
        <v>42</v>
      </c>
      <c r="L257" s="104"/>
      <c r="M257" s="82"/>
      <c r="N257" s="45"/>
      <c r="S257" s="118"/>
      <c r="T257" s="118"/>
      <c r="U257" s="118"/>
      <c r="V257" s="118"/>
      <c r="W257" s="118"/>
      <c r="X257" s="118"/>
      <c r="Y257" s="118"/>
      <c r="Z257" s="15">
        <f t="shared" si="239"/>
        <v>0</v>
      </c>
      <c r="AA257" s="15">
        <f t="shared" si="237"/>
        <v>0</v>
      </c>
      <c r="AB257" s="15">
        <f t="shared" si="238"/>
        <v>0</v>
      </c>
    </row>
    <row r="258" spans="1:28" ht="15" customHeight="1" thickTop="1" thickBot="1" x14ac:dyDescent="0.4">
      <c r="A258" s="135" t="s">
        <v>17</v>
      </c>
      <c r="B258" s="132">
        <v>9</v>
      </c>
      <c r="C258" s="123"/>
      <c r="D258" s="125"/>
      <c r="E258" s="61">
        <v>1</v>
      </c>
      <c r="F258" s="65" t="s">
        <v>9</v>
      </c>
      <c r="G258" s="41" t="s">
        <v>3</v>
      </c>
      <c r="H258" s="42"/>
      <c r="I258" s="43" t="s">
        <v>21</v>
      </c>
      <c r="J258" s="44"/>
      <c r="K258" s="39" t="s">
        <v>42</v>
      </c>
      <c r="L258" s="104"/>
      <c r="M258" s="82"/>
      <c r="N258" s="45"/>
      <c r="S258" s="118"/>
      <c r="T258" s="118"/>
      <c r="U258" s="118"/>
      <c r="V258" s="118"/>
      <c r="W258" s="118"/>
      <c r="X258" s="118"/>
      <c r="Y258" s="118"/>
      <c r="Z258" s="15">
        <f t="shared" si="239"/>
        <v>0</v>
      </c>
      <c r="AA258" s="15">
        <f t="shared" si="237"/>
        <v>0</v>
      </c>
      <c r="AB258" s="15">
        <f t="shared" si="238"/>
        <v>0</v>
      </c>
    </row>
    <row r="259" spans="1:28" ht="15" customHeight="1" thickTop="1" thickBot="1" x14ac:dyDescent="0.4">
      <c r="A259" s="135"/>
      <c r="B259" s="132"/>
      <c r="C259" s="123"/>
      <c r="D259" s="125"/>
      <c r="E259" s="62">
        <f t="shared" si="240"/>
        <v>2</v>
      </c>
      <c r="F259" s="66" t="s">
        <v>1</v>
      </c>
      <c r="G259" s="46" t="s">
        <v>3</v>
      </c>
      <c r="H259" s="47"/>
      <c r="I259" s="48" t="s">
        <v>21</v>
      </c>
      <c r="J259" s="49"/>
      <c r="K259" s="39" t="s">
        <v>42</v>
      </c>
      <c r="L259" s="104"/>
      <c r="M259" s="82"/>
      <c r="N259" s="45"/>
      <c r="S259" s="118"/>
      <c r="T259" s="118"/>
      <c r="U259" s="118"/>
      <c r="V259" s="118"/>
      <c r="W259" s="118"/>
      <c r="X259" s="118"/>
      <c r="Y259" s="118"/>
      <c r="Z259" s="15">
        <f t="shared" si="239"/>
        <v>0</v>
      </c>
      <c r="AA259" s="15">
        <f t="shared" si="237"/>
        <v>0</v>
      </c>
      <c r="AB259" s="15">
        <f t="shared" si="238"/>
        <v>0</v>
      </c>
    </row>
    <row r="260" spans="1:28" ht="15" customHeight="1" thickTop="1" thickBot="1" x14ac:dyDescent="0.4">
      <c r="A260" s="135"/>
      <c r="B260" s="132"/>
      <c r="C260" s="122" t="str">
        <f t="shared" ref="C260" si="298">CONCATENATE("SEMANA ",D261)</f>
        <v>SEMANA 36</v>
      </c>
      <c r="D260" s="126"/>
      <c r="E260" s="92">
        <f t="shared" si="240"/>
        <v>3</v>
      </c>
      <c r="F260" s="93" t="s">
        <v>4</v>
      </c>
      <c r="G260" s="94"/>
      <c r="H260" s="95"/>
      <c r="I260" s="96" t="s">
        <v>21</v>
      </c>
      <c r="J260" s="97"/>
      <c r="K260" s="91" t="s">
        <v>42</v>
      </c>
      <c r="L260" s="104">
        <f t="shared" si="221"/>
        <v>0</v>
      </c>
      <c r="M260" s="82"/>
      <c r="N260" s="45"/>
      <c r="S260" s="118">
        <f>COUNTIF(G260:G266,"")</f>
        <v>5</v>
      </c>
      <c r="T260" s="118">
        <f t="shared" ref="T260" si="299">S260*7</f>
        <v>35</v>
      </c>
      <c r="U260" s="118">
        <f t="shared" ref="U260" si="300">$U$11*S260</f>
        <v>42</v>
      </c>
      <c r="V260" s="118">
        <f t="shared" ref="V260" si="301">U260-INT(U260)</f>
        <v>0</v>
      </c>
      <c r="W260" s="118">
        <f t="shared" ref="W260" si="302">SUM(Z260:Z266)</f>
        <v>0</v>
      </c>
      <c r="X260" s="118">
        <f t="shared" ref="X260" si="303">W260-INT(W260)</f>
        <v>0</v>
      </c>
      <c r="Y260" s="118" t="str">
        <f t="shared" ref="Y260" si="304">IF(W260&lt;U260,IF(W260&gt;T260,"SI","NO"),"NO")</f>
        <v>NO</v>
      </c>
      <c r="Z260" s="15">
        <f t="shared" si="239"/>
        <v>0</v>
      </c>
      <c r="AA260" s="15">
        <f t="shared" si="237"/>
        <v>0</v>
      </c>
      <c r="AB260" s="15">
        <f t="shared" si="238"/>
        <v>0</v>
      </c>
    </row>
    <row r="261" spans="1:28" ht="15" customHeight="1" thickTop="1" thickBot="1" x14ac:dyDescent="0.4">
      <c r="A261" s="135"/>
      <c r="B261" s="132"/>
      <c r="C261" s="123"/>
      <c r="D261" s="125">
        <f t="shared" ref="D261" si="305">D254+1</f>
        <v>36</v>
      </c>
      <c r="E261" s="85">
        <f t="shared" si="240"/>
        <v>4</v>
      </c>
      <c r="F261" s="86" t="s">
        <v>5</v>
      </c>
      <c r="G261" s="87"/>
      <c r="H261" s="88"/>
      <c r="I261" s="89" t="s">
        <v>21</v>
      </c>
      <c r="J261" s="90"/>
      <c r="K261" s="91" t="s">
        <v>42</v>
      </c>
      <c r="L261" s="104" t="str">
        <f t="shared" si="281"/>
        <v/>
      </c>
      <c r="M261" s="82"/>
      <c r="N261" s="45"/>
      <c r="S261" s="118"/>
      <c r="T261" s="118"/>
      <c r="U261" s="118"/>
      <c r="V261" s="118"/>
      <c r="W261" s="118"/>
      <c r="X261" s="118"/>
      <c r="Y261" s="118"/>
      <c r="Z261" s="15">
        <f t="shared" si="239"/>
        <v>0</v>
      </c>
      <c r="AA261" s="15">
        <f t="shared" si="237"/>
        <v>0</v>
      </c>
      <c r="AB261" s="15">
        <f t="shared" si="238"/>
        <v>0</v>
      </c>
    </row>
    <row r="262" spans="1:28" ht="15" customHeight="1" thickTop="1" thickBot="1" x14ac:dyDescent="0.4">
      <c r="A262" s="135"/>
      <c r="B262" s="132"/>
      <c r="C262" s="123"/>
      <c r="D262" s="125"/>
      <c r="E262" s="85">
        <f t="shared" si="240"/>
        <v>5</v>
      </c>
      <c r="F262" s="86" t="s">
        <v>6</v>
      </c>
      <c r="G262" s="87"/>
      <c r="H262" s="88"/>
      <c r="I262" s="89" t="s">
        <v>21</v>
      </c>
      <c r="J262" s="90"/>
      <c r="K262" s="91" t="s">
        <v>42</v>
      </c>
      <c r="L262" s="104"/>
      <c r="M262" s="82"/>
      <c r="N262" s="45"/>
      <c r="S262" s="118"/>
      <c r="T262" s="118"/>
      <c r="U262" s="118"/>
      <c r="V262" s="118"/>
      <c r="W262" s="118"/>
      <c r="X262" s="118"/>
      <c r="Y262" s="118"/>
      <c r="Z262" s="15">
        <f t="shared" si="239"/>
        <v>0</v>
      </c>
      <c r="AA262" s="15">
        <f t="shared" si="237"/>
        <v>0</v>
      </c>
      <c r="AB262" s="15">
        <f t="shared" si="238"/>
        <v>0</v>
      </c>
    </row>
    <row r="263" spans="1:28" ht="15" customHeight="1" thickTop="1" thickBot="1" x14ac:dyDescent="0.4">
      <c r="A263" s="135"/>
      <c r="B263" s="132"/>
      <c r="C263" s="123"/>
      <c r="D263" s="125"/>
      <c r="E263" s="85">
        <f t="shared" si="240"/>
        <v>6</v>
      </c>
      <c r="F263" s="86" t="s">
        <v>7</v>
      </c>
      <c r="G263" s="87"/>
      <c r="H263" s="88"/>
      <c r="I263" s="89" t="s">
        <v>21</v>
      </c>
      <c r="J263" s="90"/>
      <c r="K263" s="91" t="s">
        <v>42</v>
      </c>
      <c r="L263" s="104"/>
      <c r="M263" s="82"/>
      <c r="N263" s="45"/>
      <c r="S263" s="118"/>
      <c r="T263" s="118"/>
      <c r="U263" s="118"/>
      <c r="V263" s="118"/>
      <c r="W263" s="118"/>
      <c r="X263" s="118"/>
      <c r="Y263" s="118"/>
      <c r="Z263" s="15">
        <f t="shared" si="239"/>
        <v>0</v>
      </c>
      <c r="AA263" s="15">
        <f t="shared" si="237"/>
        <v>0</v>
      </c>
      <c r="AB263" s="15">
        <f t="shared" si="238"/>
        <v>0</v>
      </c>
    </row>
    <row r="264" spans="1:28" ht="15" customHeight="1" thickTop="1" thickBot="1" x14ac:dyDescent="0.4">
      <c r="A264" s="135"/>
      <c r="B264" s="132"/>
      <c r="C264" s="123"/>
      <c r="D264" s="125"/>
      <c r="E264" s="85">
        <f t="shared" si="240"/>
        <v>7</v>
      </c>
      <c r="F264" s="86" t="s">
        <v>8</v>
      </c>
      <c r="G264" s="87"/>
      <c r="H264" s="88"/>
      <c r="I264" s="89" t="s">
        <v>21</v>
      </c>
      <c r="J264" s="90"/>
      <c r="K264" s="91" t="s">
        <v>42</v>
      </c>
      <c r="L264" s="104"/>
      <c r="M264" s="82"/>
      <c r="N264" s="45"/>
      <c r="S264" s="118"/>
      <c r="T264" s="118"/>
      <c r="U264" s="118"/>
      <c r="V264" s="118"/>
      <c r="W264" s="118"/>
      <c r="X264" s="118"/>
      <c r="Y264" s="118"/>
      <c r="Z264" s="15">
        <f t="shared" si="239"/>
        <v>0</v>
      </c>
      <c r="AA264" s="15">
        <f t="shared" si="237"/>
        <v>0</v>
      </c>
      <c r="AB264" s="15">
        <f t="shared" si="238"/>
        <v>0</v>
      </c>
    </row>
    <row r="265" spans="1:28" ht="15" customHeight="1" thickTop="1" thickBot="1" x14ac:dyDescent="0.4">
      <c r="A265" s="135"/>
      <c r="B265" s="132"/>
      <c r="C265" s="123"/>
      <c r="D265" s="125"/>
      <c r="E265" s="61">
        <f t="shared" si="240"/>
        <v>8</v>
      </c>
      <c r="F265" s="65" t="s">
        <v>9</v>
      </c>
      <c r="G265" s="41" t="s">
        <v>3</v>
      </c>
      <c r="H265" s="42"/>
      <c r="I265" s="43" t="s">
        <v>21</v>
      </c>
      <c r="J265" s="44"/>
      <c r="K265" s="39" t="s">
        <v>42</v>
      </c>
      <c r="L265" s="104"/>
      <c r="M265" s="82"/>
      <c r="N265" s="45"/>
      <c r="S265" s="118"/>
      <c r="T265" s="118"/>
      <c r="U265" s="118"/>
      <c r="V265" s="118"/>
      <c r="W265" s="118"/>
      <c r="X265" s="118"/>
      <c r="Y265" s="118"/>
      <c r="Z265" s="15">
        <f t="shared" si="239"/>
        <v>0</v>
      </c>
      <c r="AA265" s="15">
        <f t="shared" si="237"/>
        <v>0</v>
      </c>
      <c r="AB265" s="15">
        <f t="shared" si="238"/>
        <v>0</v>
      </c>
    </row>
    <row r="266" spans="1:28" ht="15" customHeight="1" thickTop="1" thickBot="1" x14ac:dyDescent="0.4">
      <c r="A266" s="135"/>
      <c r="B266" s="132"/>
      <c r="C266" s="123"/>
      <c r="D266" s="125"/>
      <c r="E266" s="62">
        <f t="shared" si="240"/>
        <v>9</v>
      </c>
      <c r="F266" s="66" t="s">
        <v>1</v>
      </c>
      <c r="G266" s="46" t="s">
        <v>3</v>
      </c>
      <c r="H266" s="47"/>
      <c r="I266" s="48" t="s">
        <v>21</v>
      </c>
      <c r="J266" s="49"/>
      <c r="K266" s="39" t="s">
        <v>42</v>
      </c>
      <c r="L266" s="104"/>
      <c r="M266" s="82"/>
      <c r="N266" s="45"/>
      <c r="S266" s="118"/>
      <c r="T266" s="118"/>
      <c r="U266" s="118"/>
      <c r="V266" s="118"/>
      <c r="W266" s="118"/>
      <c r="X266" s="118"/>
      <c r="Y266" s="118"/>
      <c r="Z266" s="15">
        <f t="shared" si="239"/>
        <v>0</v>
      </c>
      <c r="AA266" s="15">
        <f t="shared" si="237"/>
        <v>0</v>
      </c>
      <c r="AB266" s="15">
        <f t="shared" si="238"/>
        <v>0</v>
      </c>
    </row>
    <row r="267" spans="1:28" ht="15" customHeight="1" thickTop="1" thickBot="1" x14ac:dyDescent="0.4">
      <c r="A267" s="135"/>
      <c r="B267" s="132"/>
      <c r="C267" s="122" t="str">
        <f t="shared" ref="C267" si="306">CONCATENATE("SEMANA ",D268)</f>
        <v>SEMANA 37</v>
      </c>
      <c r="D267" s="126"/>
      <c r="E267" s="92">
        <f t="shared" si="240"/>
        <v>10</v>
      </c>
      <c r="F267" s="93" t="s">
        <v>4</v>
      </c>
      <c r="G267" s="94"/>
      <c r="H267" s="95"/>
      <c r="I267" s="96" t="s">
        <v>21</v>
      </c>
      <c r="J267" s="97"/>
      <c r="K267" s="91" t="s">
        <v>42</v>
      </c>
      <c r="L267" s="104">
        <f t="shared" ref="L267:L330" si="307">COUNTIF(K267:K273,"SI")</f>
        <v>0</v>
      </c>
      <c r="M267" s="82"/>
      <c r="N267" s="45"/>
      <c r="S267" s="118">
        <f>COUNTIF(G267:G273,"")</f>
        <v>5</v>
      </c>
      <c r="T267" s="118">
        <f t="shared" ref="T267" si="308">S267*7</f>
        <v>35</v>
      </c>
      <c r="U267" s="118">
        <f t="shared" ref="U267" si="309">$U$11*S267</f>
        <v>42</v>
      </c>
      <c r="V267" s="118">
        <f t="shared" ref="V267" si="310">U267-INT(U267)</f>
        <v>0</v>
      </c>
      <c r="W267" s="118">
        <f t="shared" ref="W267" si="311">SUM(Z267:Z273)</f>
        <v>0</v>
      </c>
      <c r="X267" s="118">
        <f t="shared" ref="X267" si="312">W267-INT(W267)</f>
        <v>0</v>
      </c>
      <c r="Y267" s="118" t="str">
        <f t="shared" ref="Y267" si="313">IF(W267&lt;U267,IF(W267&gt;T267,"SI","NO"),"NO")</f>
        <v>NO</v>
      </c>
      <c r="Z267" s="15">
        <f t="shared" si="239"/>
        <v>0</v>
      </c>
      <c r="AA267" s="15">
        <f t="shared" si="237"/>
        <v>0</v>
      </c>
      <c r="AB267" s="15">
        <f t="shared" si="238"/>
        <v>0</v>
      </c>
    </row>
    <row r="268" spans="1:28" ht="15" customHeight="1" thickTop="1" thickBot="1" x14ac:dyDescent="0.4">
      <c r="A268" s="135"/>
      <c r="B268" s="132"/>
      <c r="C268" s="123"/>
      <c r="D268" s="125">
        <f t="shared" ref="D268" si="314">D261+1</f>
        <v>37</v>
      </c>
      <c r="E268" s="85">
        <f t="shared" si="240"/>
        <v>11</v>
      </c>
      <c r="F268" s="86" t="s">
        <v>5</v>
      </c>
      <c r="G268" s="87"/>
      <c r="H268" s="88"/>
      <c r="I268" s="89" t="s">
        <v>21</v>
      </c>
      <c r="J268" s="90"/>
      <c r="K268" s="91" t="s">
        <v>42</v>
      </c>
      <c r="L268" s="104" t="str">
        <f t="shared" si="281"/>
        <v/>
      </c>
      <c r="M268" s="82"/>
      <c r="N268" s="45"/>
      <c r="S268" s="118"/>
      <c r="T268" s="118"/>
      <c r="U268" s="118"/>
      <c r="V268" s="118"/>
      <c r="W268" s="118"/>
      <c r="X268" s="118"/>
      <c r="Y268" s="118"/>
      <c r="Z268" s="15">
        <f t="shared" si="239"/>
        <v>0</v>
      </c>
      <c r="AA268" s="15">
        <f t="shared" si="237"/>
        <v>0</v>
      </c>
      <c r="AB268" s="15">
        <f t="shared" si="238"/>
        <v>0</v>
      </c>
    </row>
    <row r="269" spans="1:28" ht="15" customHeight="1" thickTop="1" thickBot="1" x14ac:dyDescent="0.4">
      <c r="A269" s="135"/>
      <c r="B269" s="132"/>
      <c r="C269" s="123"/>
      <c r="D269" s="125"/>
      <c r="E269" s="85">
        <f t="shared" si="240"/>
        <v>12</v>
      </c>
      <c r="F269" s="86" t="s">
        <v>6</v>
      </c>
      <c r="G269" s="87"/>
      <c r="H269" s="88"/>
      <c r="I269" s="89" t="s">
        <v>21</v>
      </c>
      <c r="J269" s="90"/>
      <c r="K269" s="91" t="s">
        <v>42</v>
      </c>
      <c r="L269" s="104"/>
      <c r="M269" s="82"/>
      <c r="N269" s="45"/>
      <c r="S269" s="118"/>
      <c r="T269" s="118"/>
      <c r="U269" s="118"/>
      <c r="V269" s="118"/>
      <c r="W269" s="118"/>
      <c r="X269" s="118"/>
      <c r="Y269" s="118"/>
      <c r="Z269" s="15">
        <f t="shared" si="239"/>
        <v>0</v>
      </c>
      <c r="AA269" s="15">
        <f t="shared" si="237"/>
        <v>0</v>
      </c>
      <c r="AB269" s="15">
        <f t="shared" si="238"/>
        <v>0</v>
      </c>
    </row>
    <row r="270" spans="1:28" ht="15" customHeight="1" thickTop="1" thickBot="1" x14ac:dyDescent="0.4">
      <c r="A270" s="135"/>
      <c r="B270" s="132"/>
      <c r="C270" s="123"/>
      <c r="D270" s="125"/>
      <c r="E270" s="85">
        <f t="shared" si="240"/>
        <v>13</v>
      </c>
      <c r="F270" s="86" t="s">
        <v>7</v>
      </c>
      <c r="G270" s="87"/>
      <c r="H270" s="88"/>
      <c r="I270" s="89" t="s">
        <v>21</v>
      </c>
      <c r="J270" s="90"/>
      <c r="K270" s="91" t="s">
        <v>42</v>
      </c>
      <c r="L270" s="104"/>
      <c r="M270" s="82"/>
      <c r="N270" s="45"/>
      <c r="S270" s="118"/>
      <c r="T270" s="118"/>
      <c r="U270" s="118"/>
      <c r="V270" s="118"/>
      <c r="W270" s="118"/>
      <c r="X270" s="118"/>
      <c r="Y270" s="118"/>
      <c r="Z270" s="15">
        <f t="shared" si="239"/>
        <v>0</v>
      </c>
      <c r="AA270" s="15">
        <f t="shared" si="237"/>
        <v>0</v>
      </c>
      <c r="AB270" s="15">
        <f t="shared" si="238"/>
        <v>0</v>
      </c>
    </row>
    <row r="271" spans="1:28" ht="15" customHeight="1" thickTop="1" thickBot="1" x14ac:dyDescent="0.4">
      <c r="A271" s="135"/>
      <c r="B271" s="132"/>
      <c r="C271" s="123"/>
      <c r="D271" s="125"/>
      <c r="E271" s="85">
        <f t="shared" si="240"/>
        <v>14</v>
      </c>
      <c r="F271" s="86" t="s">
        <v>8</v>
      </c>
      <c r="G271" s="87"/>
      <c r="H271" s="88"/>
      <c r="I271" s="89" t="s">
        <v>21</v>
      </c>
      <c r="J271" s="90"/>
      <c r="K271" s="91" t="s">
        <v>42</v>
      </c>
      <c r="L271" s="104"/>
      <c r="M271" s="82"/>
      <c r="N271" s="45"/>
      <c r="S271" s="118"/>
      <c r="T271" s="118"/>
      <c r="U271" s="118"/>
      <c r="V271" s="118"/>
      <c r="W271" s="118"/>
      <c r="X271" s="118"/>
      <c r="Y271" s="118"/>
      <c r="Z271" s="15">
        <f t="shared" si="239"/>
        <v>0</v>
      </c>
      <c r="AA271" s="15">
        <f t="shared" ref="AA271:AA334" si="315">H271</f>
        <v>0</v>
      </c>
      <c r="AB271" s="15">
        <f t="shared" ref="AB271:AB334" si="316">J271/60</f>
        <v>0</v>
      </c>
    </row>
    <row r="272" spans="1:28" ht="15" customHeight="1" thickTop="1" thickBot="1" x14ac:dyDescent="0.4">
      <c r="A272" s="135"/>
      <c r="B272" s="132"/>
      <c r="C272" s="123"/>
      <c r="D272" s="125"/>
      <c r="E272" s="61">
        <f t="shared" si="240"/>
        <v>15</v>
      </c>
      <c r="F272" s="65" t="s">
        <v>9</v>
      </c>
      <c r="G272" s="41" t="s">
        <v>3</v>
      </c>
      <c r="H272" s="42"/>
      <c r="I272" s="43" t="s">
        <v>21</v>
      </c>
      <c r="J272" s="44"/>
      <c r="K272" s="39" t="s">
        <v>42</v>
      </c>
      <c r="L272" s="104"/>
      <c r="M272" s="82"/>
      <c r="N272" s="45"/>
      <c r="S272" s="118"/>
      <c r="T272" s="118"/>
      <c r="U272" s="118"/>
      <c r="V272" s="118"/>
      <c r="W272" s="118"/>
      <c r="X272" s="118"/>
      <c r="Y272" s="118"/>
      <c r="Z272" s="15">
        <f t="shared" ref="Z272:Z335" si="317">AA272+AB272</f>
        <v>0</v>
      </c>
      <c r="AA272" s="15">
        <f t="shared" si="315"/>
        <v>0</v>
      </c>
      <c r="AB272" s="15">
        <f t="shared" si="316"/>
        <v>0</v>
      </c>
    </row>
    <row r="273" spans="1:28" ht="15" customHeight="1" thickTop="1" thickBot="1" x14ac:dyDescent="0.4">
      <c r="A273" s="135"/>
      <c r="B273" s="132"/>
      <c r="C273" s="123"/>
      <c r="D273" s="125"/>
      <c r="E273" s="62">
        <f t="shared" ref="E273:E336" si="318">E272+1</f>
        <v>16</v>
      </c>
      <c r="F273" s="66" t="s">
        <v>1</v>
      </c>
      <c r="G273" s="46" t="s">
        <v>3</v>
      </c>
      <c r="H273" s="47"/>
      <c r="I273" s="48" t="s">
        <v>21</v>
      </c>
      <c r="J273" s="49"/>
      <c r="K273" s="39" t="s">
        <v>42</v>
      </c>
      <c r="L273" s="104"/>
      <c r="M273" s="82"/>
      <c r="N273" s="45"/>
      <c r="S273" s="118"/>
      <c r="T273" s="118"/>
      <c r="U273" s="118"/>
      <c r="V273" s="118"/>
      <c r="W273" s="118"/>
      <c r="X273" s="118"/>
      <c r="Y273" s="118"/>
      <c r="Z273" s="15">
        <f t="shared" si="317"/>
        <v>0</v>
      </c>
      <c r="AA273" s="15">
        <f t="shared" si="315"/>
        <v>0</v>
      </c>
      <c r="AB273" s="15">
        <f t="shared" si="316"/>
        <v>0</v>
      </c>
    </row>
    <row r="274" spans="1:28" ht="15" customHeight="1" thickTop="1" thickBot="1" x14ac:dyDescent="0.4">
      <c r="A274" s="135"/>
      <c r="B274" s="132"/>
      <c r="C274" s="122" t="str">
        <f t="shared" ref="C274" si="319">CONCATENATE("SEMANA ",D275)</f>
        <v>SEMANA 38</v>
      </c>
      <c r="D274" s="126"/>
      <c r="E274" s="60">
        <f t="shared" si="318"/>
        <v>17</v>
      </c>
      <c r="F274" s="55" t="s">
        <v>4</v>
      </c>
      <c r="G274" s="35"/>
      <c r="H274" s="36"/>
      <c r="I274" s="37" t="s">
        <v>21</v>
      </c>
      <c r="J274" s="38"/>
      <c r="K274" s="39" t="s">
        <v>42</v>
      </c>
      <c r="L274" s="104">
        <f t="shared" si="307"/>
        <v>0</v>
      </c>
      <c r="M274" s="82"/>
      <c r="N274" s="45"/>
      <c r="S274" s="118">
        <f>COUNTIF(G274:G280,"")</f>
        <v>5</v>
      </c>
      <c r="T274" s="118">
        <f t="shared" ref="T274" si="320">S274*7</f>
        <v>35</v>
      </c>
      <c r="U274" s="118">
        <f t="shared" ref="U274" si="321">$U$11*S274</f>
        <v>42</v>
      </c>
      <c r="V274" s="118">
        <f t="shared" ref="V274" si="322">U274-INT(U274)</f>
        <v>0</v>
      </c>
      <c r="W274" s="118">
        <f t="shared" ref="W274" si="323">SUM(Z274:Z280)</f>
        <v>0</v>
      </c>
      <c r="X274" s="118">
        <f t="shared" ref="X274" si="324">W274-INT(W274)</f>
        <v>0</v>
      </c>
      <c r="Y274" s="118" t="str">
        <f t="shared" ref="Y274" si="325">IF(W274&lt;U274,IF(W274&gt;T274,"SI","NO"),"NO")</f>
        <v>NO</v>
      </c>
      <c r="Z274" s="15">
        <f t="shared" si="317"/>
        <v>0</v>
      </c>
      <c r="AA274" s="15">
        <f t="shared" si="315"/>
        <v>0</v>
      </c>
      <c r="AB274" s="15">
        <f t="shared" si="316"/>
        <v>0</v>
      </c>
    </row>
    <row r="275" spans="1:28" ht="15" customHeight="1" thickTop="1" thickBot="1" x14ac:dyDescent="0.4">
      <c r="A275" s="135"/>
      <c r="B275" s="132"/>
      <c r="C275" s="123"/>
      <c r="D275" s="125">
        <f t="shared" ref="D275" si="326">D268+1</f>
        <v>38</v>
      </c>
      <c r="E275" s="61">
        <f t="shared" si="318"/>
        <v>18</v>
      </c>
      <c r="F275" s="65" t="s">
        <v>5</v>
      </c>
      <c r="G275" s="41"/>
      <c r="H275" s="42"/>
      <c r="I275" s="43" t="s">
        <v>21</v>
      </c>
      <c r="J275" s="44"/>
      <c r="K275" s="39" t="s">
        <v>42</v>
      </c>
      <c r="L275" s="104" t="str">
        <f t="shared" si="281"/>
        <v/>
      </c>
      <c r="M275" s="82"/>
      <c r="N275" s="45"/>
      <c r="S275" s="118"/>
      <c r="T275" s="118"/>
      <c r="U275" s="118"/>
      <c r="V275" s="118"/>
      <c r="W275" s="118"/>
      <c r="X275" s="118"/>
      <c r="Y275" s="118"/>
      <c r="Z275" s="15">
        <f t="shared" si="317"/>
        <v>0</v>
      </c>
      <c r="AA275" s="15">
        <f t="shared" si="315"/>
        <v>0</v>
      </c>
      <c r="AB275" s="15">
        <f t="shared" si="316"/>
        <v>0</v>
      </c>
    </row>
    <row r="276" spans="1:28" ht="15" customHeight="1" thickTop="1" thickBot="1" x14ac:dyDescent="0.4">
      <c r="A276" s="135"/>
      <c r="B276" s="132"/>
      <c r="C276" s="123"/>
      <c r="D276" s="125"/>
      <c r="E276" s="61">
        <f t="shared" si="318"/>
        <v>19</v>
      </c>
      <c r="F276" s="65" t="s">
        <v>6</v>
      </c>
      <c r="G276" s="41"/>
      <c r="H276" s="42"/>
      <c r="I276" s="43" t="s">
        <v>21</v>
      </c>
      <c r="J276" s="44"/>
      <c r="K276" s="39" t="s">
        <v>42</v>
      </c>
      <c r="L276" s="104"/>
      <c r="M276" s="82"/>
      <c r="N276" s="45"/>
      <c r="S276" s="118"/>
      <c r="T276" s="118"/>
      <c r="U276" s="118"/>
      <c r="V276" s="118"/>
      <c r="W276" s="118"/>
      <c r="X276" s="118"/>
      <c r="Y276" s="118"/>
      <c r="Z276" s="15">
        <f t="shared" si="317"/>
        <v>0</v>
      </c>
      <c r="AA276" s="15">
        <f t="shared" si="315"/>
        <v>0</v>
      </c>
      <c r="AB276" s="15">
        <f t="shared" si="316"/>
        <v>0</v>
      </c>
    </row>
    <row r="277" spans="1:28" ht="15" customHeight="1" thickTop="1" thickBot="1" x14ac:dyDescent="0.4">
      <c r="A277" s="135"/>
      <c r="B277" s="132"/>
      <c r="C277" s="123"/>
      <c r="D277" s="125"/>
      <c r="E277" s="61">
        <f t="shared" si="318"/>
        <v>20</v>
      </c>
      <c r="F277" s="65" t="s">
        <v>7</v>
      </c>
      <c r="G277" s="41"/>
      <c r="H277" s="42"/>
      <c r="I277" s="43" t="s">
        <v>21</v>
      </c>
      <c r="J277" s="44"/>
      <c r="K277" s="39" t="s">
        <v>42</v>
      </c>
      <c r="L277" s="104"/>
      <c r="M277" s="82"/>
      <c r="N277" s="45"/>
      <c r="S277" s="118"/>
      <c r="T277" s="118"/>
      <c r="U277" s="118"/>
      <c r="V277" s="118"/>
      <c r="W277" s="118"/>
      <c r="X277" s="118"/>
      <c r="Y277" s="118"/>
      <c r="Z277" s="15">
        <f t="shared" si="317"/>
        <v>0</v>
      </c>
      <c r="AA277" s="15">
        <f t="shared" si="315"/>
        <v>0</v>
      </c>
      <c r="AB277" s="15">
        <f t="shared" si="316"/>
        <v>0</v>
      </c>
    </row>
    <row r="278" spans="1:28" ht="15" customHeight="1" thickTop="1" thickBot="1" x14ac:dyDescent="0.4">
      <c r="A278" s="135"/>
      <c r="B278" s="132"/>
      <c r="C278" s="123"/>
      <c r="D278" s="125"/>
      <c r="E278" s="85">
        <f t="shared" si="318"/>
        <v>21</v>
      </c>
      <c r="F278" s="86" t="s">
        <v>8</v>
      </c>
      <c r="G278" s="87"/>
      <c r="H278" s="88"/>
      <c r="I278" s="89" t="s">
        <v>21</v>
      </c>
      <c r="J278" s="90"/>
      <c r="K278" s="91" t="s">
        <v>42</v>
      </c>
      <c r="L278" s="104"/>
      <c r="M278" s="82"/>
      <c r="N278" s="45"/>
      <c r="S278" s="118"/>
      <c r="T278" s="118"/>
      <c r="U278" s="118"/>
      <c r="V278" s="118"/>
      <c r="W278" s="118"/>
      <c r="X278" s="118"/>
      <c r="Y278" s="118"/>
      <c r="Z278" s="15">
        <f t="shared" si="317"/>
        <v>0</v>
      </c>
      <c r="AA278" s="15">
        <f t="shared" si="315"/>
        <v>0</v>
      </c>
      <c r="AB278" s="15">
        <f t="shared" si="316"/>
        <v>0</v>
      </c>
    </row>
    <row r="279" spans="1:28" ht="15" customHeight="1" thickTop="1" thickBot="1" x14ac:dyDescent="0.4">
      <c r="A279" s="135"/>
      <c r="B279" s="132"/>
      <c r="C279" s="123"/>
      <c r="D279" s="125"/>
      <c r="E279" s="61">
        <f t="shared" si="318"/>
        <v>22</v>
      </c>
      <c r="F279" s="65" t="s">
        <v>9</v>
      </c>
      <c r="G279" s="41" t="s">
        <v>3</v>
      </c>
      <c r="H279" s="42"/>
      <c r="I279" s="43" t="s">
        <v>21</v>
      </c>
      <c r="J279" s="44"/>
      <c r="K279" s="39" t="s">
        <v>42</v>
      </c>
      <c r="L279" s="104"/>
      <c r="M279" s="82"/>
      <c r="N279" s="45"/>
      <c r="S279" s="118"/>
      <c r="T279" s="118"/>
      <c r="U279" s="118"/>
      <c r="V279" s="118"/>
      <c r="W279" s="118"/>
      <c r="X279" s="118"/>
      <c r="Y279" s="118"/>
      <c r="Z279" s="15">
        <f t="shared" si="317"/>
        <v>0</v>
      </c>
      <c r="AA279" s="15">
        <f t="shared" si="315"/>
        <v>0</v>
      </c>
      <c r="AB279" s="15">
        <f t="shared" si="316"/>
        <v>0</v>
      </c>
    </row>
    <row r="280" spans="1:28" ht="15" customHeight="1" thickTop="1" thickBot="1" x14ac:dyDescent="0.4">
      <c r="A280" s="135"/>
      <c r="B280" s="132"/>
      <c r="C280" s="123"/>
      <c r="D280" s="125"/>
      <c r="E280" s="62">
        <f t="shared" si="318"/>
        <v>23</v>
      </c>
      <c r="F280" s="66" t="s">
        <v>1</v>
      </c>
      <c r="G280" s="46" t="s">
        <v>3</v>
      </c>
      <c r="H280" s="47"/>
      <c r="I280" s="48" t="s">
        <v>21</v>
      </c>
      <c r="J280" s="49"/>
      <c r="K280" s="39" t="s">
        <v>42</v>
      </c>
      <c r="L280" s="104"/>
      <c r="M280" s="82"/>
      <c r="N280" s="45"/>
      <c r="S280" s="118"/>
      <c r="T280" s="118"/>
      <c r="U280" s="118"/>
      <c r="V280" s="118"/>
      <c r="W280" s="118"/>
      <c r="X280" s="118"/>
      <c r="Y280" s="118"/>
      <c r="Z280" s="15">
        <f t="shared" si="317"/>
        <v>0</v>
      </c>
      <c r="AA280" s="15">
        <f t="shared" si="315"/>
        <v>0</v>
      </c>
      <c r="AB280" s="15">
        <f t="shared" si="316"/>
        <v>0</v>
      </c>
    </row>
    <row r="281" spans="1:28" ht="15" customHeight="1" thickTop="1" thickBot="1" x14ac:dyDescent="0.4">
      <c r="A281" s="135"/>
      <c r="B281" s="132"/>
      <c r="C281" s="122" t="str">
        <f t="shared" ref="C281" si="327">CONCATENATE("SEMANA ",D282)</f>
        <v>SEMANA 39</v>
      </c>
      <c r="D281" s="126"/>
      <c r="E281" s="60">
        <f t="shared" si="318"/>
        <v>24</v>
      </c>
      <c r="F281" s="55" t="s">
        <v>4</v>
      </c>
      <c r="G281" s="35"/>
      <c r="H281" s="36"/>
      <c r="I281" s="37" t="s">
        <v>21</v>
      </c>
      <c r="J281" s="38"/>
      <c r="K281" s="39" t="s">
        <v>42</v>
      </c>
      <c r="L281" s="104">
        <f t="shared" si="307"/>
        <v>0</v>
      </c>
      <c r="M281" s="82"/>
      <c r="N281" s="45"/>
      <c r="S281" s="118">
        <f>COUNTIF(G281:G287,"")</f>
        <v>5</v>
      </c>
      <c r="T281" s="118">
        <f t="shared" ref="T281" si="328">S281*7</f>
        <v>35</v>
      </c>
      <c r="U281" s="118">
        <f t="shared" ref="U281" si="329">$U$11*S281</f>
        <v>42</v>
      </c>
      <c r="V281" s="118">
        <f t="shared" ref="V281" si="330">U281-INT(U281)</f>
        <v>0</v>
      </c>
      <c r="W281" s="118">
        <f t="shared" ref="W281" si="331">SUM(Z281:Z287)</f>
        <v>0</v>
      </c>
      <c r="X281" s="118">
        <f t="shared" ref="X281" si="332">W281-INT(W281)</f>
        <v>0</v>
      </c>
      <c r="Y281" s="118" t="str">
        <f t="shared" ref="Y281" si="333">IF(W281&lt;U281,IF(W281&gt;T281,"SI","NO"),"NO")</f>
        <v>NO</v>
      </c>
      <c r="Z281" s="15">
        <f t="shared" si="317"/>
        <v>0</v>
      </c>
      <c r="AA281" s="15">
        <f t="shared" si="315"/>
        <v>0</v>
      </c>
      <c r="AB281" s="15">
        <f t="shared" si="316"/>
        <v>0</v>
      </c>
    </row>
    <row r="282" spans="1:28" ht="15" customHeight="1" thickTop="1" thickBot="1" x14ac:dyDescent="0.4">
      <c r="A282" s="135"/>
      <c r="B282" s="132"/>
      <c r="C282" s="123"/>
      <c r="D282" s="125">
        <f t="shared" ref="D282" si="334">D275+1</f>
        <v>39</v>
      </c>
      <c r="E282" s="61">
        <f t="shared" si="318"/>
        <v>25</v>
      </c>
      <c r="F282" s="65" t="s">
        <v>5</v>
      </c>
      <c r="G282" s="41"/>
      <c r="H282" s="42"/>
      <c r="I282" s="43" t="s">
        <v>21</v>
      </c>
      <c r="J282" s="44"/>
      <c r="K282" s="39" t="s">
        <v>42</v>
      </c>
      <c r="L282" s="104" t="str">
        <f t="shared" si="281"/>
        <v/>
      </c>
      <c r="M282" s="82"/>
      <c r="N282" s="45"/>
      <c r="S282" s="118"/>
      <c r="T282" s="118"/>
      <c r="U282" s="118"/>
      <c r="V282" s="118"/>
      <c r="W282" s="118"/>
      <c r="X282" s="118"/>
      <c r="Y282" s="118"/>
      <c r="Z282" s="15">
        <f t="shared" si="317"/>
        <v>0</v>
      </c>
      <c r="AA282" s="15">
        <f t="shared" si="315"/>
        <v>0</v>
      </c>
      <c r="AB282" s="15">
        <f t="shared" si="316"/>
        <v>0</v>
      </c>
    </row>
    <row r="283" spans="1:28" ht="15" customHeight="1" thickTop="1" thickBot="1" x14ac:dyDescent="0.4">
      <c r="A283" s="135"/>
      <c r="B283" s="132"/>
      <c r="C283" s="123"/>
      <c r="D283" s="125"/>
      <c r="E283" s="61">
        <f t="shared" si="318"/>
        <v>26</v>
      </c>
      <c r="F283" s="65" t="s">
        <v>6</v>
      </c>
      <c r="G283" s="41"/>
      <c r="H283" s="42"/>
      <c r="I283" s="43" t="s">
        <v>21</v>
      </c>
      <c r="J283" s="44"/>
      <c r="K283" s="39" t="s">
        <v>42</v>
      </c>
      <c r="L283" s="104"/>
      <c r="M283" s="82"/>
      <c r="N283" s="45"/>
      <c r="S283" s="118"/>
      <c r="T283" s="118"/>
      <c r="U283" s="118"/>
      <c r="V283" s="118"/>
      <c r="W283" s="118"/>
      <c r="X283" s="118"/>
      <c r="Y283" s="118"/>
      <c r="Z283" s="15">
        <f t="shared" si="317"/>
        <v>0</v>
      </c>
      <c r="AA283" s="15">
        <f t="shared" si="315"/>
        <v>0</v>
      </c>
      <c r="AB283" s="15">
        <f t="shared" si="316"/>
        <v>0</v>
      </c>
    </row>
    <row r="284" spans="1:28" ht="15" customHeight="1" thickTop="1" thickBot="1" x14ac:dyDescent="0.4">
      <c r="A284" s="135"/>
      <c r="B284" s="132"/>
      <c r="C284" s="123"/>
      <c r="D284" s="125"/>
      <c r="E284" s="61">
        <f t="shared" si="318"/>
        <v>27</v>
      </c>
      <c r="F284" s="65" t="s">
        <v>7</v>
      </c>
      <c r="G284" s="41"/>
      <c r="H284" s="42"/>
      <c r="I284" s="43" t="s">
        <v>21</v>
      </c>
      <c r="J284" s="44"/>
      <c r="K284" s="39" t="s">
        <v>42</v>
      </c>
      <c r="L284" s="104"/>
      <c r="M284" s="82"/>
      <c r="N284" s="45"/>
      <c r="S284" s="118"/>
      <c r="T284" s="118"/>
      <c r="U284" s="118"/>
      <c r="V284" s="118"/>
      <c r="W284" s="118"/>
      <c r="X284" s="118"/>
      <c r="Y284" s="118"/>
      <c r="Z284" s="15">
        <f t="shared" si="317"/>
        <v>0</v>
      </c>
      <c r="AA284" s="15">
        <f t="shared" si="315"/>
        <v>0</v>
      </c>
      <c r="AB284" s="15">
        <f t="shared" si="316"/>
        <v>0</v>
      </c>
    </row>
    <row r="285" spans="1:28" ht="15" customHeight="1" thickTop="1" thickBot="1" x14ac:dyDescent="0.4">
      <c r="A285" s="135"/>
      <c r="B285" s="132"/>
      <c r="C285" s="123"/>
      <c r="D285" s="125"/>
      <c r="E285" s="85">
        <f t="shared" si="318"/>
        <v>28</v>
      </c>
      <c r="F285" s="86" t="s">
        <v>8</v>
      </c>
      <c r="G285" s="87"/>
      <c r="H285" s="88"/>
      <c r="I285" s="89" t="s">
        <v>21</v>
      </c>
      <c r="J285" s="90"/>
      <c r="K285" s="91" t="s">
        <v>42</v>
      </c>
      <c r="L285" s="104"/>
      <c r="M285" s="82"/>
      <c r="N285" s="45"/>
      <c r="S285" s="118"/>
      <c r="T285" s="118"/>
      <c r="U285" s="118"/>
      <c r="V285" s="118"/>
      <c r="W285" s="118"/>
      <c r="X285" s="118"/>
      <c r="Y285" s="118"/>
      <c r="Z285" s="15">
        <f t="shared" si="317"/>
        <v>0</v>
      </c>
      <c r="AA285" s="15">
        <f t="shared" si="315"/>
        <v>0</v>
      </c>
      <c r="AB285" s="15">
        <f t="shared" si="316"/>
        <v>0</v>
      </c>
    </row>
    <row r="286" spans="1:28" ht="15" customHeight="1" thickTop="1" thickBot="1" x14ac:dyDescent="0.4">
      <c r="A286" s="135"/>
      <c r="B286" s="132"/>
      <c r="C286" s="123"/>
      <c r="D286" s="125"/>
      <c r="E286" s="61">
        <f t="shared" si="318"/>
        <v>29</v>
      </c>
      <c r="F286" s="65" t="s">
        <v>9</v>
      </c>
      <c r="G286" s="41" t="s">
        <v>3</v>
      </c>
      <c r="H286" s="42"/>
      <c r="I286" s="43" t="s">
        <v>21</v>
      </c>
      <c r="J286" s="44"/>
      <c r="K286" s="39" t="s">
        <v>42</v>
      </c>
      <c r="L286" s="104"/>
      <c r="M286" s="82"/>
      <c r="N286" s="45"/>
      <c r="S286" s="118"/>
      <c r="T286" s="118"/>
      <c r="U286" s="118"/>
      <c r="V286" s="118"/>
      <c r="W286" s="118"/>
      <c r="X286" s="118"/>
      <c r="Y286" s="118"/>
      <c r="Z286" s="15">
        <f t="shared" si="317"/>
        <v>0</v>
      </c>
      <c r="AA286" s="15">
        <f t="shared" si="315"/>
        <v>0</v>
      </c>
      <c r="AB286" s="15">
        <f t="shared" si="316"/>
        <v>0</v>
      </c>
    </row>
    <row r="287" spans="1:28" ht="15" customHeight="1" thickTop="1" thickBot="1" x14ac:dyDescent="0.4">
      <c r="A287" s="135"/>
      <c r="B287" s="132"/>
      <c r="C287" s="123"/>
      <c r="D287" s="125"/>
      <c r="E287" s="62">
        <f t="shared" si="318"/>
        <v>30</v>
      </c>
      <c r="F287" s="66" t="s">
        <v>1</v>
      </c>
      <c r="G287" s="46" t="s">
        <v>3</v>
      </c>
      <c r="H287" s="47"/>
      <c r="I287" s="48" t="s">
        <v>21</v>
      </c>
      <c r="J287" s="49"/>
      <c r="K287" s="39" t="s">
        <v>42</v>
      </c>
      <c r="L287" s="104"/>
      <c r="M287" s="82"/>
      <c r="N287" s="45"/>
      <c r="S287" s="118"/>
      <c r="T287" s="118"/>
      <c r="U287" s="118"/>
      <c r="V287" s="118"/>
      <c r="W287" s="118"/>
      <c r="X287" s="118"/>
      <c r="Y287" s="118"/>
      <c r="Z287" s="15">
        <f t="shared" si="317"/>
        <v>0</v>
      </c>
      <c r="AA287" s="15">
        <f t="shared" si="315"/>
        <v>0</v>
      </c>
      <c r="AB287" s="15">
        <f t="shared" si="316"/>
        <v>0</v>
      </c>
    </row>
    <row r="288" spans="1:28" ht="15" customHeight="1" thickTop="1" thickBot="1" x14ac:dyDescent="0.4">
      <c r="A288" s="135" t="s">
        <v>18</v>
      </c>
      <c r="B288" s="132">
        <v>10</v>
      </c>
      <c r="C288" s="122" t="str">
        <f t="shared" ref="C288" si="335">CONCATENATE("SEMANA ",D289)</f>
        <v>SEMANA 40</v>
      </c>
      <c r="D288" s="126"/>
      <c r="E288" s="60">
        <v>1</v>
      </c>
      <c r="F288" s="55" t="s">
        <v>4</v>
      </c>
      <c r="G288" s="35"/>
      <c r="H288" s="36"/>
      <c r="I288" s="37" t="s">
        <v>21</v>
      </c>
      <c r="J288" s="38"/>
      <c r="K288" s="39" t="s">
        <v>42</v>
      </c>
      <c r="L288" s="104">
        <f t="shared" si="307"/>
        <v>0</v>
      </c>
      <c r="M288" s="82"/>
      <c r="N288" s="45"/>
      <c r="S288" s="118">
        <f>COUNTIF(G288:G294,"")</f>
        <v>5</v>
      </c>
      <c r="T288" s="118">
        <f t="shared" ref="T288" si="336">S288*7</f>
        <v>35</v>
      </c>
      <c r="U288" s="118">
        <f t="shared" ref="U288" si="337">$U$11*S288</f>
        <v>42</v>
      </c>
      <c r="V288" s="118">
        <f t="shared" ref="V288" si="338">U288-INT(U288)</f>
        <v>0</v>
      </c>
      <c r="W288" s="118">
        <f t="shared" ref="W288" si="339">SUM(Z288:Z294)</f>
        <v>0</v>
      </c>
      <c r="X288" s="118">
        <f t="shared" ref="X288" si="340">W288-INT(W288)</f>
        <v>0</v>
      </c>
      <c r="Y288" s="118" t="str">
        <f t="shared" ref="Y288" si="341">IF(W288&lt;U288,IF(W288&gt;T288,"SI","NO"),"NO")</f>
        <v>NO</v>
      </c>
      <c r="Z288" s="15">
        <f t="shared" si="317"/>
        <v>0</v>
      </c>
      <c r="AA288" s="15">
        <f t="shared" si="315"/>
        <v>0</v>
      </c>
      <c r="AB288" s="15">
        <f t="shared" si="316"/>
        <v>0</v>
      </c>
    </row>
    <row r="289" spans="1:28" ht="15" customHeight="1" thickTop="1" thickBot="1" x14ac:dyDescent="0.4">
      <c r="A289" s="135"/>
      <c r="B289" s="132"/>
      <c r="C289" s="123"/>
      <c r="D289" s="125">
        <f t="shared" ref="D289" si="342">D282+1</f>
        <v>40</v>
      </c>
      <c r="E289" s="61">
        <f t="shared" si="318"/>
        <v>2</v>
      </c>
      <c r="F289" s="65" t="s">
        <v>5</v>
      </c>
      <c r="G289" s="41"/>
      <c r="H289" s="42"/>
      <c r="I289" s="43" t="s">
        <v>21</v>
      </c>
      <c r="J289" s="44"/>
      <c r="K289" s="39" t="s">
        <v>42</v>
      </c>
      <c r="L289" s="104" t="str">
        <f t="shared" si="281"/>
        <v/>
      </c>
      <c r="M289" s="82"/>
      <c r="N289" s="45"/>
      <c r="S289" s="118"/>
      <c r="T289" s="118"/>
      <c r="U289" s="118"/>
      <c r="V289" s="118"/>
      <c r="W289" s="118"/>
      <c r="X289" s="118"/>
      <c r="Y289" s="118"/>
      <c r="Z289" s="15">
        <f t="shared" si="317"/>
        <v>0</v>
      </c>
      <c r="AA289" s="15">
        <f t="shared" si="315"/>
        <v>0</v>
      </c>
      <c r="AB289" s="15">
        <f t="shared" si="316"/>
        <v>0</v>
      </c>
    </row>
    <row r="290" spans="1:28" ht="15" customHeight="1" thickTop="1" thickBot="1" x14ac:dyDescent="0.4">
      <c r="A290" s="135"/>
      <c r="B290" s="132"/>
      <c r="C290" s="123"/>
      <c r="D290" s="125"/>
      <c r="E290" s="61">
        <f t="shared" si="318"/>
        <v>3</v>
      </c>
      <c r="F290" s="65" t="s">
        <v>6</v>
      </c>
      <c r="G290" s="41"/>
      <c r="H290" s="42"/>
      <c r="I290" s="43" t="s">
        <v>21</v>
      </c>
      <c r="J290" s="44"/>
      <c r="K290" s="39" t="s">
        <v>42</v>
      </c>
      <c r="L290" s="104"/>
      <c r="M290" s="82"/>
      <c r="N290" s="45"/>
      <c r="S290" s="118"/>
      <c r="T290" s="118"/>
      <c r="U290" s="118"/>
      <c r="V290" s="118"/>
      <c r="W290" s="118"/>
      <c r="X290" s="118"/>
      <c r="Y290" s="118"/>
      <c r="Z290" s="15">
        <f t="shared" si="317"/>
        <v>0</v>
      </c>
      <c r="AA290" s="15">
        <f t="shared" si="315"/>
        <v>0</v>
      </c>
      <c r="AB290" s="15">
        <f t="shared" si="316"/>
        <v>0</v>
      </c>
    </row>
    <row r="291" spans="1:28" ht="15" customHeight="1" thickTop="1" thickBot="1" x14ac:dyDescent="0.4">
      <c r="A291" s="135"/>
      <c r="B291" s="132"/>
      <c r="C291" s="123"/>
      <c r="D291" s="125"/>
      <c r="E291" s="61">
        <f t="shared" si="318"/>
        <v>4</v>
      </c>
      <c r="F291" s="65" t="s">
        <v>7</v>
      </c>
      <c r="G291" s="41"/>
      <c r="H291" s="42"/>
      <c r="I291" s="43" t="s">
        <v>21</v>
      </c>
      <c r="J291" s="44"/>
      <c r="K291" s="39" t="s">
        <v>42</v>
      </c>
      <c r="L291" s="104"/>
      <c r="M291" s="82"/>
      <c r="N291" s="45"/>
      <c r="S291" s="118"/>
      <c r="T291" s="118"/>
      <c r="U291" s="118"/>
      <c r="V291" s="118"/>
      <c r="W291" s="118"/>
      <c r="X291" s="118"/>
      <c r="Y291" s="118"/>
      <c r="Z291" s="15">
        <f t="shared" si="317"/>
        <v>0</v>
      </c>
      <c r="AA291" s="15">
        <f t="shared" si="315"/>
        <v>0</v>
      </c>
      <c r="AB291" s="15">
        <f t="shared" si="316"/>
        <v>0</v>
      </c>
    </row>
    <row r="292" spans="1:28" ht="15" customHeight="1" thickTop="1" thickBot="1" x14ac:dyDescent="0.4">
      <c r="A292" s="135"/>
      <c r="B292" s="132"/>
      <c r="C292" s="123"/>
      <c r="D292" s="125"/>
      <c r="E292" s="85">
        <f t="shared" si="318"/>
        <v>5</v>
      </c>
      <c r="F292" s="86" t="s">
        <v>8</v>
      </c>
      <c r="G292" s="87"/>
      <c r="H292" s="88"/>
      <c r="I292" s="89" t="s">
        <v>21</v>
      </c>
      <c r="J292" s="90"/>
      <c r="K292" s="91" t="s">
        <v>42</v>
      </c>
      <c r="L292" s="104"/>
      <c r="M292" s="82"/>
      <c r="N292" s="45"/>
      <c r="S292" s="118"/>
      <c r="T292" s="118"/>
      <c r="U292" s="118"/>
      <c r="V292" s="118"/>
      <c r="W292" s="118"/>
      <c r="X292" s="118"/>
      <c r="Y292" s="118"/>
      <c r="Z292" s="15">
        <f t="shared" si="317"/>
        <v>0</v>
      </c>
      <c r="AA292" s="15">
        <f t="shared" si="315"/>
        <v>0</v>
      </c>
      <c r="AB292" s="15">
        <f t="shared" si="316"/>
        <v>0</v>
      </c>
    </row>
    <row r="293" spans="1:28" ht="15" customHeight="1" thickTop="1" thickBot="1" x14ac:dyDescent="0.4">
      <c r="A293" s="135"/>
      <c r="B293" s="132"/>
      <c r="C293" s="123"/>
      <c r="D293" s="125"/>
      <c r="E293" s="61">
        <f t="shared" si="318"/>
        <v>6</v>
      </c>
      <c r="F293" s="65" t="s">
        <v>9</v>
      </c>
      <c r="G293" s="41" t="s">
        <v>3</v>
      </c>
      <c r="H293" s="42"/>
      <c r="I293" s="43" t="s">
        <v>21</v>
      </c>
      <c r="J293" s="44"/>
      <c r="K293" s="39" t="s">
        <v>42</v>
      </c>
      <c r="L293" s="104"/>
      <c r="M293" s="82"/>
      <c r="N293" s="45"/>
      <c r="S293" s="118"/>
      <c r="T293" s="118"/>
      <c r="U293" s="118"/>
      <c r="V293" s="118"/>
      <c r="W293" s="118"/>
      <c r="X293" s="118"/>
      <c r="Y293" s="118"/>
      <c r="Z293" s="15">
        <f t="shared" si="317"/>
        <v>0</v>
      </c>
      <c r="AA293" s="15">
        <f t="shared" si="315"/>
        <v>0</v>
      </c>
      <c r="AB293" s="15">
        <f t="shared" si="316"/>
        <v>0</v>
      </c>
    </row>
    <row r="294" spans="1:28" ht="15" customHeight="1" thickTop="1" thickBot="1" x14ac:dyDescent="0.4">
      <c r="A294" s="135"/>
      <c r="B294" s="132"/>
      <c r="C294" s="123"/>
      <c r="D294" s="125"/>
      <c r="E294" s="62">
        <f t="shared" si="318"/>
        <v>7</v>
      </c>
      <c r="F294" s="66" t="s">
        <v>1</v>
      </c>
      <c r="G294" s="46" t="s">
        <v>3</v>
      </c>
      <c r="H294" s="47"/>
      <c r="I294" s="48" t="s">
        <v>21</v>
      </c>
      <c r="J294" s="49"/>
      <c r="K294" s="39" t="s">
        <v>42</v>
      </c>
      <c r="L294" s="104"/>
      <c r="M294" s="82"/>
      <c r="N294" s="45"/>
      <c r="S294" s="118"/>
      <c r="T294" s="118"/>
      <c r="U294" s="118"/>
      <c r="V294" s="118"/>
      <c r="W294" s="118"/>
      <c r="X294" s="118"/>
      <c r="Y294" s="118"/>
      <c r="Z294" s="15">
        <f t="shared" si="317"/>
        <v>0</v>
      </c>
      <c r="AA294" s="15">
        <f t="shared" si="315"/>
        <v>0</v>
      </c>
      <c r="AB294" s="15">
        <f t="shared" si="316"/>
        <v>0</v>
      </c>
    </row>
    <row r="295" spans="1:28" ht="15" customHeight="1" thickTop="1" thickBot="1" x14ac:dyDescent="0.4">
      <c r="A295" s="135"/>
      <c r="B295" s="132"/>
      <c r="C295" s="122" t="str">
        <f t="shared" ref="C295" si="343">CONCATENATE("SEMANA ",D296)</f>
        <v>SEMANA 41</v>
      </c>
      <c r="D295" s="126"/>
      <c r="E295" s="60">
        <f t="shared" si="318"/>
        <v>8</v>
      </c>
      <c r="F295" s="55" t="s">
        <v>4</v>
      </c>
      <c r="G295" s="35"/>
      <c r="H295" s="36"/>
      <c r="I295" s="37" t="s">
        <v>21</v>
      </c>
      <c r="J295" s="38"/>
      <c r="K295" s="39" t="s">
        <v>42</v>
      </c>
      <c r="L295" s="104">
        <f t="shared" si="307"/>
        <v>0</v>
      </c>
      <c r="M295" s="82"/>
      <c r="N295" s="45"/>
      <c r="S295" s="118">
        <f>COUNTIF(G295:G301,"")</f>
        <v>5</v>
      </c>
      <c r="T295" s="118">
        <f t="shared" ref="T295" si="344">S295*7</f>
        <v>35</v>
      </c>
      <c r="U295" s="118">
        <f t="shared" ref="U295" si="345">$U$11*S295</f>
        <v>42</v>
      </c>
      <c r="V295" s="118">
        <f t="shared" ref="V295" si="346">U295-INT(U295)</f>
        <v>0</v>
      </c>
      <c r="W295" s="118">
        <f t="shared" ref="W295" si="347">SUM(Z295:Z301)</f>
        <v>0</v>
      </c>
      <c r="X295" s="118">
        <f t="shared" ref="X295" si="348">W295-INT(W295)</f>
        <v>0</v>
      </c>
      <c r="Y295" s="118" t="str">
        <f t="shared" ref="Y295" si="349">IF(W295&lt;U295,IF(W295&gt;T295,"SI","NO"),"NO")</f>
        <v>NO</v>
      </c>
      <c r="Z295" s="15">
        <f t="shared" si="317"/>
        <v>0</v>
      </c>
      <c r="AA295" s="15">
        <f t="shared" si="315"/>
        <v>0</v>
      </c>
      <c r="AB295" s="15">
        <f t="shared" si="316"/>
        <v>0</v>
      </c>
    </row>
    <row r="296" spans="1:28" ht="15" customHeight="1" thickTop="1" thickBot="1" x14ac:dyDescent="0.4">
      <c r="A296" s="135"/>
      <c r="B296" s="132"/>
      <c r="C296" s="123"/>
      <c r="D296" s="125">
        <f t="shared" ref="D296" si="350">D289+1</f>
        <v>41</v>
      </c>
      <c r="E296" s="61">
        <f t="shared" si="318"/>
        <v>9</v>
      </c>
      <c r="F296" s="65" t="s">
        <v>5</v>
      </c>
      <c r="G296" s="41"/>
      <c r="H296" s="42"/>
      <c r="I296" s="43" t="s">
        <v>21</v>
      </c>
      <c r="J296" s="44"/>
      <c r="K296" s="39" t="s">
        <v>42</v>
      </c>
      <c r="L296" s="104" t="str">
        <f t="shared" si="281"/>
        <v/>
      </c>
      <c r="M296" s="82"/>
      <c r="N296" s="45"/>
      <c r="S296" s="118"/>
      <c r="T296" s="118"/>
      <c r="U296" s="118"/>
      <c r="V296" s="118"/>
      <c r="W296" s="118"/>
      <c r="X296" s="118"/>
      <c r="Y296" s="118"/>
      <c r="Z296" s="15">
        <f t="shared" si="317"/>
        <v>0</v>
      </c>
      <c r="AA296" s="15">
        <f t="shared" si="315"/>
        <v>0</v>
      </c>
      <c r="AB296" s="15">
        <f t="shared" si="316"/>
        <v>0</v>
      </c>
    </row>
    <row r="297" spans="1:28" ht="15" customHeight="1" thickTop="1" thickBot="1" x14ac:dyDescent="0.4">
      <c r="A297" s="135"/>
      <c r="B297" s="132"/>
      <c r="C297" s="123"/>
      <c r="D297" s="125"/>
      <c r="E297" s="61">
        <f t="shared" si="318"/>
        <v>10</v>
      </c>
      <c r="F297" s="65" t="s">
        <v>6</v>
      </c>
      <c r="G297" s="41"/>
      <c r="H297" s="42"/>
      <c r="I297" s="43" t="s">
        <v>21</v>
      </c>
      <c r="J297" s="44"/>
      <c r="K297" s="39" t="s">
        <v>42</v>
      </c>
      <c r="L297" s="104"/>
      <c r="M297" s="82"/>
      <c r="N297" s="45"/>
      <c r="S297" s="118"/>
      <c r="T297" s="118"/>
      <c r="U297" s="118"/>
      <c r="V297" s="118"/>
      <c r="W297" s="118"/>
      <c r="X297" s="118"/>
      <c r="Y297" s="118"/>
      <c r="Z297" s="15">
        <f t="shared" si="317"/>
        <v>0</v>
      </c>
      <c r="AA297" s="15">
        <f t="shared" si="315"/>
        <v>0</v>
      </c>
      <c r="AB297" s="15">
        <f t="shared" si="316"/>
        <v>0</v>
      </c>
    </row>
    <row r="298" spans="1:28" ht="15" customHeight="1" thickTop="1" thickBot="1" x14ac:dyDescent="0.4">
      <c r="A298" s="135"/>
      <c r="B298" s="132"/>
      <c r="C298" s="123"/>
      <c r="D298" s="125"/>
      <c r="E298" s="61">
        <f t="shared" si="318"/>
        <v>11</v>
      </c>
      <c r="F298" s="65" t="s">
        <v>7</v>
      </c>
      <c r="G298" s="41"/>
      <c r="H298" s="42"/>
      <c r="I298" s="43" t="s">
        <v>21</v>
      </c>
      <c r="J298" s="44"/>
      <c r="K298" s="39" t="s">
        <v>42</v>
      </c>
      <c r="L298" s="104"/>
      <c r="M298" s="82"/>
      <c r="N298" s="45"/>
      <c r="S298" s="118"/>
      <c r="T298" s="118"/>
      <c r="U298" s="118"/>
      <c r="V298" s="118"/>
      <c r="W298" s="118"/>
      <c r="X298" s="118"/>
      <c r="Y298" s="118"/>
      <c r="Z298" s="15">
        <f t="shared" si="317"/>
        <v>0</v>
      </c>
      <c r="AA298" s="15">
        <f t="shared" si="315"/>
        <v>0</v>
      </c>
      <c r="AB298" s="15">
        <f t="shared" si="316"/>
        <v>0</v>
      </c>
    </row>
    <row r="299" spans="1:28" ht="15" customHeight="1" thickTop="1" thickBot="1" x14ac:dyDescent="0.4">
      <c r="A299" s="135"/>
      <c r="B299" s="132"/>
      <c r="C299" s="123"/>
      <c r="D299" s="125"/>
      <c r="E299" s="85">
        <f t="shared" si="318"/>
        <v>12</v>
      </c>
      <c r="F299" s="86" t="s">
        <v>8</v>
      </c>
      <c r="G299" s="87"/>
      <c r="H299" s="88"/>
      <c r="I299" s="89" t="s">
        <v>21</v>
      </c>
      <c r="J299" s="90"/>
      <c r="K299" s="91" t="s">
        <v>42</v>
      </c>
      <c r="L299" s="104"/>
      <c r="M299" s="82"/>
      <c r="N299" s="45"/>
      <c r="S299" s="118"/>
      <c r="T299" s="118"/>
      <c r="U299" s="118"/>
      <c r="V299" s="118"/>
      <c r="W299" s="118"/>
      <c r="X299" s="118"/>
      <c r="Y299" s="118"/>
      <c r="Z299" s="15">
        <f t="shared" si="317"/>
        <v>0</v>
      </c>
      <c r="AA299" s="15">
        <f t="shared" si="315"/>
        <v>0</v>
      </c>
      <c r="AB299" s="15">
        <f t="shared" si="316"/>
        <v>0</v>
      </c>
    </row>
    <row r="300" spans="1:28" ht="15" customHeight="1" thickTop="1" thickBot="1" x14ac:dyDescent="0.4">
      <c r="A300" s="135"/>
      <c r="B300" s="132"/>
      <c r="C300" s="123"/>
      <c r="D300" s="125"/>
      <c r="E300" s="61">
        <f t="shared" si="318"/>
        <v>13</v>
      </c>
      <c r="F300" s="65" t="s">
        <v>9</v>
      </c>
      <c r="G300" s="41" t="s">
        <v>3</v>
      </c>
      <c r="H300" s="42"/>
      <c r="I300" s="43" t="s">
        <v>21</v>
      </c>
      <c r="J300" s="44"/>
      <c r="K300" s="39" t="s">
        <v>42</v>
      </c>
      <c r="L300" s="104"/>
      <c r="M300" s="82"/>
      <c r="N300" s="45"/>
      <c r="S300" s="118"/>
      <c r="T300" s="118"/>
      <c r="U300" s="118"/>
      <c r="V300" s="118"/>
      <c r="W300" s="118"/>
      <c r="X300" s="118"/>
      <c r="Y300" s="118"/>
      <c r="Z300" s="15">
        <f t="shared" si="317"/>
        <v>0</v>
      </c>
      <c r="AA300" s="15">
        <f t="shared" si="315"/>
        <v>0</v>
      </c>
      <c r="AB300" s="15">
        <f t="shared" si="316"/>
        <v>0</v>
      </c>
    </row>
    <row r="301" spans="1:28" ht="15" customHeight="1" thickTop="1" thickBot="1" x14ac:dyDescent="0.4">
      <c r="A301" s="135"/>
      <c r="B301" s="132"/>
      <c r="C301" s="123"/>
      <c r="D301" s="125"/>
      <c r="E301" s="62">
        <f t="shared" si="318"/>
        <v>14</v>
      </c>
      <c r="F301" s="66" t="s">
        <v>1</v>
      </c>
      <c r="G301" s="46" t="s">
        <v>3</v>
      </c>
      <c r="H301" s="47"/>
      <c r="I301" s="48" t="s">
        <v>21</v>
      </c>
      <c r="J301" s="49"/>
      <c r="K301" s="39" t="s">
        <v>42</v>
      </c>
      <c r="L301" s="104"/>
      <c r="M301" s="82"/>
      <c r="N301" s="45"/>
      <c r="S301" s="118"/>
      <c r="T301" s="118"/>
      <c r="U301" s="118"/>
      <c r="V301" s="118"/>
      <c r="W301" s="118"/>
      <c r="X301" s="118"/>
      <c r="Y301" s="118"/>
      <c r="Z301" s="15">
        <f t="shared" si="317"/>
        <v>0</v>
      </c>
      <c r="AA301" s="15">
        <f t="shared" si="315"/>
        <v>0</v>
      </c>
      <c r="AB301" s="15">
        <f t="shared" si="316"/>
        <v>0</v>
      </c>
    </row>
    <row r="302" spans="1:28" ht="15" customHeight="1" thickTop="1" thickBot="1" x14ac:dyDescent="0.4">
      <c r="A302" s="135"/>
      <c r="B302" s="132"/>
      <c r="C302" s="122" t="str">
        <f t="shared" ref="C302" si="351">CONCATENATE("SEMANA ",D303)</f>
        <v>SEMANA 42</v>
      </c>
      <c r="D302" s="126"/>
      <c r="E302" s="60">
        <f t="shared" si="318"/>
        <v>15</v>
      </c>
      <c r="F302" s="55" t="s">
        <v>4</v>
      </c>
      <c r="G302" s="35"/>
      <c r="H302" s="36"/>
      <c r="I302" s="37" t="s">
        <v>21</v>
      </c>
      <c r="J302" s="38"/>
      <c r="K302" s="39" t="s">
        <v>42</v>
      </c>
      <c r="L302" s="104">
        <f t="shared" si="307"/>
        <v>0</v>
      </c>
      <c r="M302" s="82"/>
      <c r="N302" s="45"/>
      <c r="S302" s="118">
        <f>COUNTIF(G302:G308,"")</f>
        <v>5</v>
      </c>
      <c r="T302" s="118">
        <f t="shared" ref="T302" si="352">S302*7</f>
        <v>35</v>
      </c>
      <c r="U302" s="118">
        <f t="shared" ref="U302" si="353">$U$11*S302</f>
        <v>42</v>
      </c>
      <c r="V302" s="118">
        <f t="shared" ref="V302" si="354">U302-INT(U302)</f>
        <v>0</v>
      </c>
      <c r="W302" s="118">
        <f t="shared" ref="W302" si="355">SUM(Z302:Z308)</f>
        <v>0</v>
      </c>
      <c r="X302" s="118">
        <f t="shared" ref="X302" si="356">W302-INT(W302)</f>
        <v>0</v>
      </c>
      <c r="Y302" s="118" t="str">
        <f t="shared" ref="Y302" si="357">IF(W302&lt;U302,IF(W302&gt;T302,"SI","NO"),"NO")</f>
        <v>NO</v>
      </c>
      <c r="Z302" s="15">
        <f t="shared" si="317"/>
        <v>0</v>
      </c>
      <c r="AA302" s="15">
        <f t="shared" si="315"/>
        <v>0</v>
      </c>
      <c r="AB302" s="15">
        <f t="shared" si="316"/>
        <v>0</v>
      </c>
    </row>
    <row r="303" spans="1:28" ht="15" customHeight="1" thickTop="1" thickBot="1" x14ac:dyDescent="0.4">
      <c r="A303" s="135"/>
      <c r="B303" s="132"/>
      <c r="C303" s="123"/>
      <c r="D303" s="125">
        <f t="shared" ref="D303" si="358">D296+1</f>
        <v>42</v>
      </c>
      <c r="E303" s="61">
        <f t="shared" si="318"/>
        <v>16</v>
      </c>
      <c r="F303" s="65" t="s">
        <v>5</v>
      </c>
      <c r="G303" s="41"/>
      <c r="H303" s="42"/>
      <c r="I303" s="43" t="s">
        <v>21</v>
      </c>
      <c r="J303" s="44"/>
      <c r="K303" s="39" t="s">
        <v>42</v>
      </c>
      <c r="L303" s="104" t="str">
        <f t="shared" si="281"/>
        <v/>
      </c>
      <c r="M303" s="82"/>
      <c r="N303" s="45"/>
      <c r="S303" s="118"/>
      <c r="T303" s="118"/>
      <c r="U303" s="118"/>
      <c r="V303" s="118"/>
      <c r="W303" s="118"/>
      <c r="X303" s="118"/>
      <c r="Y303" s="118"/>
      <c r="Z303" s="15">
        <f t="shared" si="317"/>
        <v>0</v>
      </c>
      <c r="AA303" s="15">
        <f t="shared" si="315"/>
        <v>0</v>
      </c>
      <c r="AB303" s="15">
        <f t="shared" si="316"/>
        <v>0</v>
      </c>
    </row>
    <row r="304" spans="1:28" ht="15" customHeight="1" thickTop="1" thickBot="1" x14ac:dyDescent="0.4">
      <c r="A304" s="135"/>
      <c r="B304" s="132"/>
      <c r="C304" s="123"/>
      <c r="D304" s="125"/>
      <c r="E304" s="61">
        <f t="shared" si="318"/>
        <v>17</v>
      </c>
      <c r="F304" s="65" t="s">
        <v>6</v>
      </c>
      <c r="G304" s="41"/>
      <c r="H304" s="42"/>
      <c r="I304" s="43" t="s">
        <v>21</v>
      </c>
      <c r="J304" s="44"/>
      <c r="K304" s="39" t="s">
        <v>42</v>
      </c>
      <c r="L304" s="104"/>
      <c r="M304" s="82"/>
      <c r="N304" s="45"/>
      <c r="S304" s="118"/>
      <c r="T304" s="118"/>
      <c r="U304" s="118"/>
      <c r="V304" s="118"/>
      <c r="W304" s="118"/>
      <c r="X304" s="118"/>
      <c r="Y304" s="118"/>
      <c r="Z304" s="15">
        <f t="shared" si="317"/>
        <v>0</v>
      </c>
      <c r="AA304" s="15">
        <f t="shared" si="315"/>
        <v>0</v>
      </c>
      <c r="AB304" s="15">
        <f t="shared" si="316"/>
        <v>0</v>
      </c>
    </row>
    <row r="305" spans="1:28" ht="15" customHeight="1" thickTop="1" thickBot="1" x14ac:dyDescent="0.4">
      <c r="A305" s="135"/>
      <c r="B305" s="132"/>
      <c r="C305" s="123"/>
      <c r="D305" s="125"/>
      <c r="E305" s="61">
        <f t="shared" si="318"/>
        <v>18</v>
      </c>
      <c r="F305" s="65" t="s">
        <v>7</v>
      </c>
      <c r="G305" s="41"/>
      <c r="H305" s="42"/>
      <c r="I305" s="43" t="s">
        <v>21</v>
      </c>
      <c r="J305" s="44"/>
      <c r="K305" s="39" t="s">
        <v>42</v>
      </c>
      <c r="L305" s="104"/>
      <c r="M305" s="82"/>
      <c r="N305" s="45"/>
      <c r="S305" s="118"/>
      <c r="T305" s="118"/>
      <c r="U305" s="118"/>
      <c r="V305" s="118"/>
      <c r="W305" s="118"/>
      <c r="X305" s="118"/>
      <c r="Y305" s="118"/>
      <c r="Z305" s="15">
        <f t="shared" si="317"/>
        <v>0</v>
      </c>
      <c r="AA305" s="15">
        <f t="shared" si="315"/>
        <v>0</v>
      </c>
      <c r="AB305" s="15">
        <f t="shared" si="316"/>
        <v>0</v>
      </c>
    </row>
    <row r="306" spans="1:28" ht="15" customHeight="1" thickTop="1" thickBot="1" x14ac:dyDescent="0.4">
      <c r="A306" s="135"/>
      <c r="B306" s="132"/>
      <c r="C306" s="123"/>
      <c r="D306" s="125"/>
      <c r="E306" s="85">
        <f t="shared" si="318"/>
        <v>19</v>
      </c>
      <c r="F306" s="86" t="s">
        <v>8</v>
      </c>
      <c r="G306" s="87"/>
      <c r="H306" s="88"/>
      <c r="I306" s="89" t="s">
        <v>21</v>
      </c>
      <c r="J306" s="90"/>
      <c r="K306" s="91" t="s">
        <v>42</v>
      </c>
      <c r="L306" s="104"/>
      <c r="M306" s="82"/>
      <c r="N306" s="45"/>
      <c r="S306" s="118"/>
      <c r="T306" s="118"/>
      <c r="U306" s="118"/>
      <c r="V306" s="118"/>
      <c r="W306" s="118"/>
      <c r="X306" s="118"/>
      <c r="Y306" s="118"/>
      <c r="Z306" s="15">
        <f t="shared" si="317"/>
        <v>0</v>
      </c>
      <c r="AA306" s="15">
        <f t="shared" si="315"/>
        <v>0</v>
      </c>
      <c r="AB306" s="15">
        <f t="shared" si="316"/>
        <v>0</v>
      </c>
    </row>
    <row r="307" spans="1:28" ht="15" customHeight="1" thickTop="1" thickBot="1" x14ac:dyDescent="0.4">
      <c r="A307" s="135"/>
      <c r="B307" s="132"/>
      <c r="C307" s="123"/>
      <c r="D307" s="125"/>
      <c r="E307" s="61">
        <f t="shared" si="318"/>
        <v>20</v>
      </c>
      <c r="F307" s="65" t="s">
        <v>9</v>
      </c>
      <c r="G307" s="41" t="s">
        <v>3</v>
      </c>
      <c r="H307" s="42"/>
      <c r="I307" s="43" t="s">
        <v>21</v>
      </c>
      <c r="J307" s="44"/>
      <c r="K307" s="39" t="s">
        <v>42</v>
      </c>
      <c r="L307" s="104"/>
      <c r="M307" s="82"/>
      <c r="N307" s="45"/>
      <c r="S307" s="118"/>
      <c r="T307" s="118"/>
      <c r="U307" s="118"/>
      <c r="V307" s="118"/>
      <c r="W307" s="118"/>
      <c r="X307" s="118"/>
      <c r="Y307" s="118"/>
      <c r="Z307" s="15">
        <f t="shared" si="317"/>
        <v>0</v>
      </c>
      <c r="AA307" s="15">
        <f t="shared" si="315"/>
        <v>0</v>
      </c>
      <c r="AB307" s="15">
        <f t="shared" si="316"/>
        <v>0</v>
      </c>
    </row>
    <row r="308" spans="1:28" ht="15" customHeight="1" thickTop="1" thickBot="1" x14ac:dyDescent="0.4">
      <c r="A308" s="135"/>
      <c r="B308" s="132"/>
      <c r="C308" s="123"/>
      <c r="D308" s="125"/>
      <c r="E308" s="62">
        <f t="shared" si="318"/>
        <v>21</v>
      </c>
      <c r="F308" s="66" t="s">
        <v>1</v>
      </c>
      <c r="G308" s="46" t="s">
        <v>3</v>
      </c>
      <c r="H308" s="47"/>
      <c r="I308" s="48" t="s">
        <v>21</v>
      </c>
      <c r="J308" s="49"/>
      <c r="K308" s="39" t="s">
        <v>42</v>
      </c>
      <c r="L308" s="104"/>
      <c r="M308" s="82"/>
      <c r="N308" s="45"/>
      <c r="S308" s="118"/>
      <c r="T308" s="118"/>
      <c r="U308" s="118"/>
      <c r="V308" s="118"/>
      <c r="W308" s="118"/>
      <c r="X308" s="118"/>
      <c r="Y308" s="118"/>
      <c r="Z308" s="15">
        <f t="shared" si="317"/>
        <v>0</v>
      </c>
      <c r="AA308" s="15">
        <f t="shared" si="315"/>
        <v>0</v>
      </c>
      <c r="AB308" s="15">
        <f t="shared" si="316"/>
        <v>0</v>
      </c>
    </row>
    <row r="309" spans="1:28" ht="15" customHeight="1" thickTop="1" thickBot="1" x14ac:dyDescent="0.4">
      <c r="A309" s="135"/>
      <c r="B309" s="132"/>
      <c r="C309" s="122" t="str">
        <f t="shared" ref="C309" si="359">CONCATENATE("SEMANA ",D310)</f>
        <v>SEMANA 43</v>
      </c>
      <c r="D309" s="126"/>
      <c r="E309" s="60">
        <f t="shared" si="318"/>
        <v>22</v>
      </c>
      <c r="F309" s="55" t="s">
        <v>4</v>
      </c>
      <c r="G309" s="35"/>
      <c r="H309" s="36"/>
      <c r="I309" s="37" t="s">
        <v>21</v>
      </c>
      <c r="J309" s="38"/>
      <c r="K309" s="39" t="s">
        <v>42</v>
      </c>
      <c r="L309" s="104">
        <f t="shared" si="307"/>
        <v>0</v>
      </c>
      <c r="M309" s="82"/>
      <c r="N309" s="45"/>
      <c r="S309" s="118">
        <f>COUNTIF(G309:G315,"")</f>
        <v>5</v>
      </c>
      <c r="T309" s="118">
        <f t="shared" ref="T309" si="360">S309*7</f>
        <v>35</v>
      </c>
      <c r="U309" s="118">
        <f t="shared" ref="U309" si="361">$U$11*S309</f>
        <v>42</v>
      </c>
      <c r="V309" s="118">
        <f t="shared" ref="V309" si="362">U309-INT(U309)</f>
        <v>0</v>
      </c>
      <c r="W309" s="118">
        <f t="shared" ref="W309" si="363">SUM(Z309:Z315)</f>
        <v>0</v>
      </c>
      <c r="X309" s="118">
        <f t="shared" ref="X309" si="364">W309-INT(W309)</f>
        <v>0</v>
      </c>
      <c r="Y309" s="118" t="str">
        <f t="shared" ref="Y309" si="365">IF(W309&lt;U309,IF(W309&gt;T309,"SI","NO"),"NO")</f>
        <v>NO</v>
      </c>
      <c r="Z309" s="15">
        <f t="shared" si="317"/>
        <v>0</v>
      </c>
      <c r="AA309" s="15">
        <f t="shared" si="315"/>
        <v>0</v>
      </c>
      <c r="AB309" s="15">
        <f t="shared" si="316"/>
        <v>0</v>
      </c>
    </row>
    <row r="310" spans="1:28" ht="15" customHeight="1" thickTop="1" thickBot="1" x14ac:dyDescent="0.4">
      <c r="A310" s="135"/>
      <c r="B310" s="132"/>
      <c r="C310" s="123"/>
      <c r="D310" s="125">
        <f t="shared" ref="D310" si="366">D303+1</f>
        <v>43</v>
      </c>
      <c r="E310" s="61">
        <f t="shared" si="318"/>
        <v>23</v>
      </c>
      <c r="F310" s="65" t="s">
        <v>5</v>
      </c>
      <c r="G310" s="41"/>
      <c r="H310" s="42"/>
      <c r="I310" s="43" t="s">
        <v>21</v>
      </c>
      <c r="J310" s="44"/>
      <c r="K310" s="39" t="s">
        <v>42</v>
      </c>
      <c r="L310" s="104" t="str">
        <f t="shared" ref="L310:L373" si="367">IF(W310=0,"",CONCATENATE(INT(W310)," horas y ",INT(X310*60)," minutos"))</f>
        <v/>
      </c>
      <c r="M310" s="82"/>
      <c r="N310" s="45"/>
      <c r="S310" s="118"/>
      <c r="T310" s="118"/>
      <c r="U310" s="118"/>
      <c r="V310" s="118"/>
      <c r="W310" s="118"/>
      <c r="X310" s="118"/>
      <c r="Y310" s="118"/>
      <c r="Z310" s="15">
        <f t="shared" si="317"/>
        <v>0</v>
      </c>
      <c r="AA310" s="15">
        <f t="shared" si="315"/>
        <v>0</v>
      </c>
      <c r="AB310" s="15">
        <f t="shared" si="316"/>
        <v>0</v>
      </c>
    </row>
    <row r="311" spans="1:28" ht="15" customHeight="1" thickTop="1" thickBot="1" x14ac:dyDescent="0.4">
      <c r="A311" s="135"/>
      <c r="B311" s="132"/>
      <c r="C311" s="123"/>
      <c r="D311" s="125"/>
      <c r="E311" s="61">
        <f t="shared" si="318"/>
        <v>24</v>
      </c>
      <c r="F311" s="65" t="s">
        <v>6</v>
      </c>
      <c r="G311" s="41"/>
      <c r="H311" s="42"/>
      <c r="I311" s="43" t="s">
        <v>21</v>
      </c>
      <c r="J311" s="44"/>
      <c r="K311" s="39" t="s">
        <v>42</v>
      </c>
      <c r="L311" s="104"/>
      <c r="M311" s="82"/>
      <c r="N311" s="45"/>
      <c r="S311" s="118"/>
      <c r="T311" s="118"/>
      <c r="U311" s="118"/>
      <c r="V311" s="118"/>
      <c r="W311" s="118"/>
      <c r="X311" s="118"/>
      <c r="Y311" s="118"/>
      <c r="Z311" s="15">
        <f t="shared" si="317"/>
        <v>0</v>
      </c>
      <c r="AA311" s="15">
        <f t="shared" si="315"/>
        <v>0</v>
      </c>
      <c r="AB311" s="15">
        <f t="shared" si="316"/>
        <v>0</v>
      </c>
    </row>
    <row r="312" spans="1:28" ht="15" customHeight="1" thickTop="1" thickBot="1" x14ac:dyDescent="0.4">
      <c r="A312" s="135"/>
      <c r="B312" s="132"/>
      <c r="C312" s="123"/>
      <c r="D312" s="125"/>
      <c r="E312" s="61">
        <f t="shared" si="318"/>
        <v>25</v>
      </c>
      <c r="F312" s="65" t="s">
        <v>7</v>
      </c>
      <c r="G312" s="41"/>
      <c r="H312" s="42"/>
      <c r="I312" s="43" t="s">
        <v>21</v>
      </c>
      <c r="J312" s="44"/>
      <c r="K312" s="39" t="s">
        <v>42</v>
      </c>
      <c r="L312" s="104"/>
      <c r="M312" s="82"/>
      <c r="N312" s="45"/>
      <c r="S312" s="118"/>
      <c r="T312" s="118"/>
      <c r="U312" s="118"/>
      <c r="V312" s="118"/>
      <c r="W312" s="118"/>
      <c r="X312" s="118"/>
      <c r="Y312" s="118"/>
      <c r="Z312" s="15">
        <f t="shared" si="317"/>
        <v>0</v>
      </c>
      <c r="AA312" s="15">
        <f t="shared" si="315"/>
        <v>0</v>
      </c>
      <c r="AB312" s="15">
        <f t="shared" si="316"/>
        <v>0</v>
      </c>
    </row>
    <row r="313" spans="1:28" ht="15" customHeight="1" thickTop="1" thickBot="1" x14ac:dyDescent="0.4">
      <c r="A313" s="135"/>
      <c r="B313" s="132"/>
      <c r="C313" s="123"/>
      <c r="D313" s="125"/>
      <c r="E313" s="85">
        <f t="shared" si="318"/>
        <v>26</v>
      </c>
      <c r="F313" s="86" t="s">
        <v>8</v>
      </c>
      <c r="G313" s="87"/>
      <c r="H313" s="88"/>
      <c r="I313" s="89" t="s">
        <v>21</v>
      </c>
      <c r="J313" s="90"/>
      <c r="K313" s="91" t="s">
        <v>42</v>
      </c>
      <c r="L313" s="104"/>
      <c r="M313" s="82"/>
      <c r="N313" s="45"/>
      <c r="S313" s="118"/>
      <c r="T313" s="118"/>
      <c r="U313" s="118"/>
      <c r="V313" s="118"/>
      <c r="W313" s="118"/>
      <c r="X313" s="118"/>
      <c r="Y313" s="118"/>
      <c r="Z313" s="15">
        <f t="shared" si="317"/>
        <v>0</v>
      </c>
      <c r="AA313" s="15">
        <f t="shared" si="315"/>
        <v>0</v>
      </c>
      <c r="AB313" s="15">
        <f t="shared" si="316"/>
        <v>0</v>
      </c>
    </row>
    <row r="314" spans="1:28" ht="15" customHeight="1" thickTop="1" thickBot="1" x14ac:dyDescent="0.4">
      <c r="A314" s="135"/>
      <c r="B314" s="132"/>
      <c r="C314" s="123"/>
      <c r="D314" s="125"/>
      <c r="E314" s="61">
        <f t="shared" si="318"/>
        <v>27</v>
      </c>
      <c r="F314" s="65" t="s">
        <v>9</v>
      </c>
      <c r="G314" s="41" t="s">
        <v>3</v>
      </c>
      <c r="H314" s="42"/>
      <c r="I314" s="43" t="s">
        <v>21</v>
      </c>
      <c r="J314" s="44"/>
      <c r="K314" s="39" t="s">
        <v>42</v>
      </c>
      <c r="L314" s="104"/>
      <c r="M314" s="82"/>
      <c r="N314" s="45"/>
      <c r="S314" s="118"/>
      <c r="T314" s="118"/>
      <c r="U314" s="118"/>
      <c r="V314" s="118"/>
      <c r="W314" s="118"/>
      <c r="X314" s="118"/>
      <c r="Y314" s="118"/>
      <c r="Z314" s="15">
        <f t="shared" si="317"/>
        <v>0</v>
      </c>
      <c r="AA314" s="15">
        <f t="shared" si="315"/>
        <v>0</v>
      </c>
      <c r="AB314" s="15">
        <f t="shared" si="316"/>
        <v>0</v>
      </c>
    </row>
    <row r="315" spans="1:28" ht="15" customHeight="1" thickTop="1" thickBot="1" x14ac:dyDescent="0.4">
      <c r="A315" s="135"/>
      <c r="B315" s="132"/>
      <c r="C315" s="123"/>
      <c r="D315" s="125"/>
      <c r="E315" s="62">
        <f t="shared" si="318"/>
        <v>28</v>
      </c>
      <c r="F315" s="66" t="s">
        <v>1</v>
      </c>
      <c r="G315" s="46" t="s">
        <v>3</v>
      </c>
      <c r="H315" s="47"/>
      <c r="I315" s="48" t="s">
        <v>21</v>
      </c>
      <c r="J315" s="49"/>
      <c r="K315" s="39" t="s">
        <v>42</v>
      </c>
      <c r="L315" s="104"/>
      <c r="M315" s="82"/>
      <c r="N315" s="45"/>
      <c r="S315" s="118"/>
      <c r="T315" s="118"/>
      <c r="U315" s="118"/>
      <c r="V315" s="118"/>
      <c r="W315" s="118"/>
      <c r="X315" s="118"/>
      <c r="Y315" s="118"/>
      <c r="Z315" s="15">
        <f t="shared" si="317"/>
        <v>0</v>
      </c>
      <c r="AA315" s="15">
        <f t="shared" si="315"/>
        <v>0</v>
      </c>
      <c r="AB315" s="15">
        <f t="shared" si="316"/>
        <v>0</v>
      </c>
    </row>
    <row r="316" spans="1:28" ht="15" customHeight="1" thickTop="1" thickBot="1" x14ac:dyDescent="0.4">
      <c r="A316" s="135"/>
      <c r="B316" s="132"/>
      <c r="C316" s="122" t="str">
        <f t="shared" ref="C316" si="368">CONCATENATE("SEMANA ",D317)</f>
        <v>SEMANA 44</v>
      </c>
      <c r="D316" s="126"/>
      <c r="E316" s="60">
        <f t="shared" si="318"/>
        <v>29</v>
      </c>
      <c r="F316" s="55" t="s">
        <v>4</v>
      </c>
      <c r="G316" s="35"/>
      <c r="H316" s="36"/>
      <c r="I316" s="37" t="s">
        <v>21</v>
      </c>
      <c r="J316" s="38"/>
      <c r="K316" s="39" t="s">
        <v>42</v>
      </c>
      <c r="L316" s="104">
        <f t="shared" si="307"/>
        <v>0</v>
      </c>
      <c r="M316" s="82"/>
      <c r="N316" s="45"/>
      <c r="S316" s="118">
        <f>COUNTIF(G316:G322,"")</f>
        <v>4</v>
      </c>
      <c r="T316" s="118">
        <f t="shared" ref="T316" si="369">S316*7</f>
        <v>28</v>
      </c>
      <c r="U316" s="118">
        <f t="shared" ref="U316" si="370">$U$11*S316</f>
        <v>33.6</v>
      </c>
      <c r="V316" s="118">
        <f t="shared" ref="V316" si="371">U316-INT(U316)</f>
        <v>0.60000000000000142</v>
      </c>
      <c r="W316" s="118">
        <f t="shared" ref="W316" si="372">SUM(Z316:Z322)</f>
        <v>0</v>
      </c>
      <c r="X316" s="118">
        <f t="shared" ref="X316" si="373">W316-INT(W316)</f>
        <v>0</v>
      </c>
      <c r="Y316" s="118" t="str">
        <f t="shared" ref="Y316" si="374">IF(W316&lt;U316,IF(W316&gt;T316,"SI","NO"),"NO")</f>
        <v>NO</v>
      </c>
      <c r="Z316" s="15">
        <f t="shared" si="317"/>
        <v>0</v>
      </c>
      <c r="AA316" s="15">
        <f t="shared" si="315"/>
        <v>0</v>
      </c>
      <c r="AB316" s="15">
        <f t="shared" si="316"/>
        <v>0</v>
      </c>
    </row>
    <row r="317" spans="1:28" ht="15" customHeight="1" thickTop="1" thickBot="1" x14ac:dyDescent="0.4">
      <c r="A317" s="135"/>
      <c r="B317" s="132"/>
      <c r="C317" s="123"/>
      <c r="D317" s="125">
        <f t="shared" ref="D317" si="375">D310+1</f>
        <v>44</v>
      </c>
      <c r="E317" s="61">
        <f t="shared" si="318"/>
        <v>30</v>
      </c>
      <c r="F317" s="65" t="s">
        <v>5</v>
      </c>
      <c r="G317" s="41"/>
      <c r="H317" s="42"/>
      <c r="I317" s="43" t="s">
        <v>21</v>
      </c>
      <c r="J317" s="44"/>
      <c r="K317" s="39" t="s">
        <v>42</v>
      </c>
      <c r="L317" s="104" t="str">
        <f t="shared" si="367"/>
        <v/>
      </c>
      <c r="M317" s="82"/>
      <c r="N317" s="45"/>
      <c r="S317" s="118"/>
      <c r="T317" s="118"/>
      <c r="U317" s="118"/>
      <c r="V317" s="118"/>
      <c r="W317" s="118"/>
      <c r="X317" s="118"/>
      <c r="Y317" s="118"/>
      <c r="Z317" s="15">
        <f t="shared" si="317"/>
        <v>0</v>
      </c>
      <c r="AA317" s="15">
        <f t="shared" si="315"/>
        <v>0</v>
      </c>
      <c r="AB317" s="15">
        <f t="shared" si="316"/>
        <v>0</v>
      </c>
    </row>
    <row r="318" spans="1:28" ht="15" customHeight="1" thickTop="1" thickBot="1" x14ac:dyDescent="0.4">
      <c r="A318" s="135"/>
      <c r="B318" s="132"/>
      <c r="C318" s="123"/>
      <c r="D318" s="125"/>
      <c r="E318" s="61">
        <f t="shared" si="318"/>
        <v>31</v>
      </c>
      <c r="F318" s="65" t="s">
        <v>6</v>
      </c>
      <c r="G318" s="41"/>
      <c r="H318" s="42"/>
      <c r="I318" s="43" t="s">
        <v>21</v>
      </c>
      <c r="J318" s="44"/>
      <c r="K318" s="39" t="s">
        <v>42</v>
      </c>
      <c r="L318" s="104"/>
      <c r="M318" s="82"/>
      <c r="N318" s="45"/>
      <c r="S318" s="118"/>
      <c r="T318" s="118"/>
      <c r="U318" s="118"/>
      <c r="V318" s="118"/>
      <c r="W318" s="118"/>
      <c r="X318" s="118"/>
      <c r="Y318" s="118"/>
      <c r="Z318" s="15">
        <f t="shared" si="317"/>
        <v>0</v>
      </c>
      <c r="AA318" s="15">
        <f t="shared" si="315"/>
        <v>0</v>
      </c>
      <c r="AB318" s="15">
        <f t="shared" si="316"/>
        <v>0</v>
      </c>
    </row>
    <row r="319" spans="1:28" ht="15" customHeight="1" thickTop="1" thickBot="1" x14ac:dyDescent="0.4">
      <c r="A319" s="135" t="s">
        <v>19</v>
      </c>
      <c r="B319" s="132">
        <v>11</v>
      </c>
      <c r="C319" s="123"/>
      <c r="D319" s="125"/>
      <c r="E319" s="61">
        <v>1</v>
      </c>
      <c r="F319" s="65" t="s">
        <v>7</v>
      </c>
      <c r="G319" s="41" t="s">
        <v>3</v>
      </c>
      <c r="H319" s="42"/>
      <c r="I319" s="43" t="s">
        <v>21</v>
      </c>
      <c r="J319" s="44"/>
      <c r="K319" s="39" t="s">
        <v>42</v>
      </c>
      <c r="L319" s="104"/>
      <c r="M319" s="82"/>
      <c r="N319" s="45"/>
      <c r="S319" s="118"/>
      <c r="T319" s="118"/>
      <c r="U319" s="118"/>
      <c r="V319" s="118"/>
      <c r="W319" s="118"/>
      <c r="X319" s="118"/>
      <c r="Y319" s="118"/>
      <c r="Z319" s="15">
        <f t="shared" si="317"/>
        <v>0</v>
      </c>
      <c r="AA319" s="15">
        <f t="shared" si="315"/>
        <v>0</v>
      </c>
      <c r="AB319" s="15">
        <f t="shared" si="316"/>
        <v>0</v>
      </c>
    </row>
    <row r="320" spans="1:28" ht="15" customHeight="1" thickTop="1" thickBot="1" x14ac:dyDescent="0.4">
      <c r="A320" s="135"/>
      <c r="B320" s="132"/>
      <c r="C320" s="123"/>
      <c r="D320" s="125"/>
      <c r="E320" s="85">
        <f t="shared" si="318"/>
        <v>2</v>
      </c>
      <c r="F320" s="86" t="s">
        <v>8</v>
      </c>
      <c r="G320" s="87"/>
      <c r="H320" s="88"/>
      <c r="I320" s="89" t="s">
        <v>21</v>
      </c>
      <c r="J320" s="90"/>
      <c r="K320" s="91" t="s">
        <v>42</v>
      </c>
      <c r="L320" s="104"/>
      <c r="M320" s="82"/>
      <c r="N320" s="45"/>
      <c r="S320" s="118"/>
      <c r="T320" s="118"/>
      <c r="U320" s="118"/>
      <c r="V320" s="118"/>
      <c r="W320" s="118"/>
      <c r="X320" s="118"/>
      <c r="Y320" s="118"/>
      <c r="Z320" s="15">
        <f t="shared" si="317"/>
        <v>0</v>
      </c>
      <c r="AA320" s="15">
        <f t="shared" si="315"/>
        <v>0</v>
      </c>
      <c r="AB320" s="15">
        <f t="shared" si="316"/>
        <v>0</v>
      </c>
    </row>
    <row r="321" spans="1:28" ht="15" customHeight="1" thickTop="1" thickBot="1" x14ac:dyDescent="0.4">
      <c r="A321" s="135"/>
      <c r="B321" s="132"/>
      <c r="C321" s="123"/>
      <c r="D321" s="125"/>
      <c r="E321" s="61">
        <f t="shared" si="318"/>
        <v>3</v>
      </c>
      <c r="F321" s="65" t="s">
        <v>9</v>
      </c>
      <c r="G321" s="41" t="s">
        <v>3</v>
      </c>
      <c r="H321" s="42"/>
      <c r="I321" s="43" t="s">
        <v>21</v>
      </c>
      <c r="J321" s="44"/>
      <c r="K321" s="39" t="s">
        <v>42</v>
      </c>
      <c r="L321" s="104"/>
      <c r="M321" s="82"/>
      <c r="N321" s="45"/>
      <c r="S321" s="118"/>
      <c r="T321" s="118"/>
      <c r="U321" s="118"/>
      <c r="V321" s="118"/>
      <c r="W321" s="118"/>
      <c r="X321" s="118"/>
      <c r="Y321" s="118"/>
      <c r="Z321" s="15">
        <f t="shared" si="317"/>
        <v>0</v>
      </c>
      <c r="AA321" s="15">
        <f t="shared" si="315"/>
        <v>0</v>
      </c>
      <c r="AB321" s="15">
        <f t="shared" si="316"/>
        <v>0</v>
      </c>
    </row>
    <row r="322" spans="1:28" ht="15" customHeight="1" thickTop="1" thickBot="1" x14ac:dyDescent="0.4">
      <c r="A322" s="135"/>
      <c r="B322" s="132"/>
      <c r="C322" s="123"/>
      <c r="D322" s="125"/>
      <c r="E322" s="62">
        <f t="shared" si="318"/>
        <v>4</v>
      </c>
      <c r="F322" s="66" t="s">
        <v>1</v>
      </c>
      <c r="G322" s="46" t="s">
        <v>3</v>
      </c>
      <c r="H322" s="47"/>
      <c r="I322" s="48" t="s">
        <v>21</v>
      </c>
      <c r="J322" s="49"/>
      <c r="K322" s="39" t="s">
        <v>42</v>
      </c>
      <c r="L322" s="104"/>
      <c r="M322" s="82"/>
      <c r="N322" s="45"/>
      <c r="S322" s="118"/>
      <c r="T322" s="118"/>
      <c r="U322" s="118"/>
      <c r="V322" s="118"/>
      <c r="W322" s="118"/>
      <c r="X322" s="118"/>
      <c r="Y322" s="118"/>
      <c r="Z322" s="15">
        <f t="shared" si="317"/>
        <v>0</v>
      </c>
      <c r="AA322" s="15">
        <f t="shared" si="315"/>
        <v>0</v>
      </c>
      <c r="AB322" s="15">
        <f t="shared" si="316"/>
        <v>0</v>
      </c>
    </row>
    <row r="323" spans="1:28" ht="15" customHeight="1" thickTop="1" thickBot="1" x14ac:dyDescent="0.4">
      <c r="A323" s="135"/>
      <c r="B323" s="132"/>
      <c r="C323" s="122" t="str">
        <f t="shared" ref="C323" si="376">CONCATENATE("SEMANA ",D324)</f>
        <v>SEMANA 45</v>
      </c>
      <c r="D323" s="126"/>
      <c r="E323" s="60">
        <f t="shared" si="318"/>
        <v>5</v>
      </c>
      <c r="F323" s="55" t="s">
        <v>4</v>
      </c>
      <c r="G323" s="35"/>
      <c r="H323" s="36"/>
      <c r="I323" s="37" t="s">
        <v>21</v>
      </c>
      <c r="J323" s="38"/>
      <c r="K323" s="39" t="s">
        <v>42</v>
      </c>
      <c r="L323" s="104">
        <f t="shared" si="307"/>
        <v>0</v>
      </c>
      <c r="M323" s="82"/>
      <c r="N323" s="45"/>
      <c r="S323" s="118">
        <f>COUNTIF(G323:G329,"")</f>
        <v>5</v>
      </c>
      <c r="T323" s="118">
        <f t="shared" ref="T323" si="377">S323*7</f>
        <v>35</v>
      </c>
      <c r="U323" s="118">
        <f t="shared" ref="U323" si="378">$U$11*S323</f>
        <v>42</v>
      </c>
      <c r="V323" s="118">
        <f t="shared" ref="V323" si="379">U323-INT(U323)</f>
        <v>0</v>
      </c>
      <c r="W323" s="118">
        <f t="shared" ref="W323" si="380">SUM(Z323:Z329)</f>
        <v>0</v>
      </c>
      <c r="X323" s="118">
        <f t="shared" ref="X323" si="381">W323-INT(W323)</f>
        <v>0</v>
      </c>
      <c r="Y323" s="118" t="str">
        <f t="shared" ref="Y323" si="382">IF(W323&lt;U323,IF(W323&gt;T323,"SI","NO"),"NO")</f>
        <v>NO</v>
      </c>
      <c r="Z323" s="15">
        <f t="shared" si="317"/>
        <v>0</v>
      </c>
      <c r="AA323" s="15">
        <f t="shared" si="315"/>
        <v>0</v>
      </c>
      <c r="AB323" s="15">
        <f t="shared" si="316"/>
        <v>0</v>
      </c>
    </row>
    <row r="324" spans="1:28" ht="15" customHeight="1" thickTop="1" thickBot="1" x14ac:dyDescent="0.4">
      <c r="A324" s="135"/>
      <c r="B324" s="132"/>
      <c r="C324" s="123"/>
      <c r="D324" s="125">
        <f t="shared" ref="D324" si="383">D317+1</f>
        <v>45</v>
      </c>
      <c r="E324" s="61">
        <f t="shared" si="318"/>
        <v>6</v>
      </c>
      <c r="F324" s="65" t="s">
        <v>5</v>
      </c>
      <c r="G324" s="41"/>
      <c r="H324" s="42"/>
      <c r="I324" s="43" t="s">
        <v>21</v>
      </c>
      <c r="J324" s="44"/>
      <c r="K324" s="39" t="s">
        <v>42</v>
      </c>
      <c r="L324" s="104" t="str">
        <f t="shared" si="367"/>
        <v/>
      </c>
      <c r="M324" s="82"/>
      <c r="N324" s="45"/>
      <c r="S324" s="118"/>
      <c r="T324" s="118"/>
      <c r="U324" s="118"/>
      <c r="V324" s="118"/>
      <c r="W324" s="118"/>
      <c r="X324" s="118"/>
      <c r="Y324" s="118"/>
      <c r="Z324" s="15">
        <f t="shared" si="317"/>
        <v>0</v>
      </c>
      <c r="AA324" s="15">
        <f t="shared" si="315"/>
        <v>0</v>
      </c>
      <c r="AB324" s="15">
        <f t="shared" si="316"/>
        <v>0</v>
      </c>
    </row>
    <row r="325" spans="1:28" ht="15" customHeight="1" thickTop="1" thickBot="1" x14ac:dyDescent="0.4">
      <c r="A325" s="135"/>
      <c r="B325" s="132"/>
      <c r="C325" s="123"/>
      <c r="D325" s="125"/>
      <c r="E325" s="61">
        <f t="shared" si="318"/>
        <v>7</v>
      </c>
      <c r="F325" s="65" t="s">
        <v>6</v>
      </c>
      <c r="G325" s="41"/>
      <c r="H325" s="42"/>
      <c r="I325" s="43" t="s">
        <v>21</v>
      </c>
      <c r="J325" s="44"/>
      <c r="K325" s="39" t="s">
        <v>42</v>
      </c>
      <c r="L325" s="104"/>
      <c r="M325" s="82"/>
      <c r="N325" s="45"/>
      <c r="S325" s="118"/>
      <c r="T325" s="118"/>
      <c r="U325" s="118"/>
      <c r="V325" s="118"/>
      <c r="W325" s="118"/>
      <c r="X325" s="118"/>
      <c r="Y325" s="118"/>
      <c r="Z325" s="15">
        <f t="shared" si="317"/>
        <v>0</v>
      </c>
      <c r="AA325" s="15">
        <f t="shared" si="315"/>
        <v>0</v>
      </c>
      <c r="AB325" s="15">
        <f t="shared" si="316"/>
        <v>0</v>
      </c>
    </row>
    <row r="326" spans="1:28" ht="15" customHeight="1" thickTop="1" thickBot="1" x14ac:dyDescent="0.4">
      <c r="A326" s="135"/>
      <c r="B326" s="132"/>
      <c r="C326" s="123"/>
      <c r="D326" s="125"/>
      <c r="E326" s="61">
        <f t="shared" si="318"/>
        <v>8</v>
      </c>
      <c r="F326" s="65" t="s">
        <v>7</v>
      </c>
      <c r="G326" s="41"/>
      <c r="H326" s="42"/>
      <c r="I326" s="43" t="s">
        <v>21</v>
      </c>
      <c r="J326" s="44"/>
      <c r="K326" s="39" t="s">
        <v>42</v>
      </c>
      <c r="L326" s="104"/>
      <c r="M326" s="82"/>
      <c r="N326" s="45"/>
      <c r="S326" s="118"/>
      <c r="T326" s="118"/>
      <c r="U326" s="118"/>
      <c r="V326" s="118"/>
      <c r="W326" s="118"/>
      <c r="X326" s="118"/>
      <c r="Y326" s="118"/>
      <c r="Z326" s="15">
        <f t="shared" si="317"/>
        <v>0</v>
      </c>
      <c r="AA326" s="15">
        <f t="shared" si="315"/>
        <v>0</v>
      </c>
      <c r="AB326" s="15">
        <f t="shared" si="316"/>
        <v>0</v>
      </c>
    </row>
    <row r="327" spans="1:28" ht="15" customHeight="1" thickTop="1" thickBot="1" x14ac:dyDescent="0.4">
      <c r="A327" s="135"/>
      <c r="B327" s="132"/>
      <c r="C327" s="123"/>
      <c r="D327" s="125"/>
      <c r="E327" s="85">
        <f t="shared" si="318"/>
        <v>9</v>
      </c>
      <c r="F327" s="86" t="s">
        <v>8</v>
      </c>
      <c r="G327" s="87"/>
      <c r="H327" s="88"/>
      <c r="I327" s="89" t="s">
        <v>21</v>
      </c>
      <c r="J327" s="90"/>
      <c r="K327" s="91" t="s">
        <v>42</v>
      </c>
      <c r="L327" s="104"/>
      <c r="M327" s="82"/>
      <c r="N327" s="45"/>
      <c r="S327" s="118"/>
      <c r="T327" s="118"/>
      <c r="U327" s="118"/>
      <c r="V327" s="118"/>
      <c r="W327" s="118"/>
      <c r="X327" s="118"/>
      <c r="Y327" s="118"/>
      <c r="Z327" s="15">
        <f t="shared" si="317"/>
        <v>0</v>
      </c>
      <c r="AA327" s="15">
        <f t="shared" si="315"/>
        <v>0</v>
      </c>
      <c r="AB327" s="15">
        <f t="shared" si="316"/>
        <v>0</v>
      </c>
    </row>
    <row r="328" spans="1:28" ht="15" customHeight="1" thickTop="1" thickBot="1" x14ac:dyDescent="0.4">
      <c r="A328" s="135"/>
      <c r="B328" s="132"/>
      <c r="C328" s="123"/>
      <c r="D328" s="125"/>
      <c r="E328" s="61">
        <f t="shared" si="318"/>
        <v>10</v>
      </c>
      <c r="F328" s="65" t="s">
        <v>9</v>
      </c>
      <c r="G328" s="41" t="s">
        <v>3</v>
      </c>
      <c r="H328" s="42"/>
      <c r="I328" s="43" t="s">
        <v>21</v>
      </c>
      <c r="J328" s="44"/>
      <c r="K328" s="39" t="s">
        <v>42</v>
      </c>
      <c r="L328" s="104"/>
      <c r="M328" s="82"/>
      <c r="N328" s="45"/>
      <c r="S328" s="118"/>
      <c r="T328" s="118"/>
      <c r="U328" s="118"/>
      <c r="V328" s="118"/>
      <c r="W328" s="118"/>
      <c r="X328" s="118"/>
      <c r="Y328" s="118"/>
      <c r="Z328" s="15">
        <f t="shared" si="317"/>
        <v>0</v>
      </c>
      <c r="AA328" s="15">
        <f t="shared" si="315"/>
        <v>0</v>
      </c>
      <c r="AB328" s="15">
        <f t="shared" si="316"/>
        <v>0</v>
      </c>
    </row>
    <row r="329" spans="1:28" ht="15" customHeight="1" thickTop="1" thickBot="1" x14ac:dyDescent="0.4">
      <c r="A329" s="135"/>
      <c r="B329" s="132"/>
      <c r="C329" s="123"/>
      <c r="D329" s="125"/>
      <c r="E329" s="62">
        <f t="shared" si="318"/>
        <v>11</v>
      </c>
      <c r="F329" s="66" t="s">
        <v>1</v>
      </c>
      <c r="G329" s="46" t="s">
        <v>3</v>
      </c>
      <c r="H329" s="47"/>
      <c r="I329" s="48" t="s">
        <v>21</v>
      </c>
      <c r="J329" s="49"/>
      <c r="K329" s="39" t="s">
        <v>42</v>
      </c>
      <c r="L329" s="104"/>
      <c r="M329" s="82"/>
      <c r="N329" s="45"/>
      <c r="S329" s="118"/>
      <c r="T329" s="118"/>
      <c r="U329" s="118"/>
      <c r="V329" s="118"/>
      <c r="W329" s="118"/>
      <c r="X329" s="118"/>
      <c r="Y329" s="118"/>
      <c r="Z329" s="15">
        <f t="shared" si="317"/>
        <v>0</v>
      </c>
      <c r="AA329" s="15">
        <f t="shared" si="315"/>
        <v>0</v>
      </c>
      <c r="AB329" s="15">
        <f t="shared" si="316"/>
        <v>0</v>
      </c>
    </row>
    <row r="330" spans="1:28" ht="15" customHeight="1" thickTop="1" thickBot="1" x14ac:dyDescent="0.4">
      <c r="A330" s="135"/>
      <c r="B330" s="132"/>
      <c r="C330" s="122" t="str">
        <f t="shared" ref="C330" si="384">CONCATENATE("SEMANA ",D331)</f>
        <v>SEMANA 46</v>
      </c>
      <c r="D330" s="126"/>
      <c r="E330" s="60">
        <f t="shared" si="318"/>
        <v>12</v>
      </c>
      <c r="F330" s="55" t="s">
        <v>4</v>
      </c>
      <c r="G330" s="35"/>
      <c r="H330" s="36"/>
      <c r="I330" s="37" t="s">
        <v>21</v>
      </c>
      <c r="J330" s="38"/>
      <c r="K330" s="39" t="s">
        <v>42</v>
      </c>
      <c r="L330" s="104">
        <f t="shared" si="307"/>
        <v>0</v>
      </c>
      <c r="M330" s="82"/>
      <c r="N330" s="45"/>
      <c r="S330" s="118">
        <f>COUNTIF(G330:G336,"")</f>
        <v>5</v>
      </c>
      <c r="T330" s="118">
        <f t="shared" ref="T330" si="385">S330*7</f>
        <v>35</v>
      </c>
      <c r="U330" s="118">
        <f t="shared" ref="U330" si="386">$U$11*S330</f>
        <v>42</v>
      </c>
      <c r="V330" s="118">
        <f t="shared" ref="V330" si="387">U330-INT(U330)</f>
        <v>0</v>
      </c>
      <c r="W330" s="118">
        <f t="shared" ref="W330" si="388">SUM(Z330:Z336)</f>
        <v>0</v>
      </c>
      <c r="X330" s="118">
        <f t="shared" ref="X330" si="389">W330-INT(W330)</f>
        <v>0</v>
      </c>
      <c r="Y330" s="118" t="str">
        <f t="shared" ref="Y330" si="390">IF(W330&lt;U330,IF(W330&gt;T330,"SI","NO"),"NO")</f>
        <v>NO</v>
      </c>
      <c r="Z330" s="15">
        <f t="shared" si="317"/>
        <v>0</v>
      </c>
      <c r="AA330" s="15">
        <f t="shared" si="315"/>
        <v>0</v>
      </c>
      <c r="AB330" s="15">
        <f t="shared" si="316"/>
        <v>0</v>
      </c>
    </row>
    <row r="331" spans="1:28" ht="15" customHeight="1" thickTop="1" thickBot="1" x14ac:dyDescent="0.4">
      <c r="A331" s="135"/>
      <c r="B331" s="132"/>
      <c r="C331" s="123"/>
      <c r="D331" s="125">
        <f t="shared" ref="D331" si="391">D324+1</f>
        <v>46</v>
      </c>
      <c r="E331" s="61">
        <f t="shared" si="318"/>
        <v>13</v>
      </c>
      <c r="F331" s="65" t="s">
        <v>5</v>
      </c>
      <c r="G331" s="41"/>
      <c r="H331" s="42"/>
      <c r="I331" s="43" t="s">
        <v>21</v>
      </c>
      <c r="J331" s="44"/>
      <c r="K331" s="39" t="s">
        <v>42</v>
      </c>
      <c r="L331" s="104" t="str">
        <f t="shared" si="367"/>
        <v/>
      </c>
      <c r="M331" s="82"/>
      <c r="N331" s="45"/>
      <c r="S331" s="118"/>
      <c r="T331" s="118"/>
      <c r="U331" s="118"/>
      <c r="V331" s="118"/>
      <c r="W331" s="118"/>
      <c r="X331" s="118"/>
      <c r="Y331" s="118"/>
      <c r="Z331" s="15">
        <f t="shared" si="317"/>
        <v>0</v>
      </c>
      <c r="AA331" s="15">
        <f t="shared" si="315"/>
        <v>0</v>
      </c>
      <c r="AB331" s="15">
        <f t="shared" si="316"/>
        <v>0</v>
      </c>
    </row>
    <row r="332" spans="1:28" ht="15" customHeight="1" thickTop="1" thickBot="1" x14ac:dyDescent="0.4">
      <c r="A332" s="135"/>
      <c r="B332" s="132"/>
      <c r="C332" s="123"/>
      <c r="D332" s="125"/>
      <c r="E332" s="61">
        <f t="shared" si="318"/>
        <v>14</v>
      </c>
      <c r="F332" s="65" t="s">
        <v>6</v>
      </c>
      <c r="G332" s="41"/>
      <c r="H332" s="42"/>
      <c r="I332" s="43" t="s">
        <v>21</v>
      </c>
      <c r="J332" s="44"/>
      <c r="K332" s="39" t="s">
        <v>42</v>
      </c>
      <c r="L332" s="104"/>
      <c r="M332" s="82"/>
      <c r="N332" s="45"/>
      <c r="S332" s="118"/>
      <c r="T332" s="118"/>
      <c r="U332" s="118"/>
      <c r="V332" s="118"/>
      <c r="W332" s="118"/>
      <c r="X332" s="118"/>
      <c r="Y332" s="118"/>
      <c r="Z332" s="15">
        <f t="shared" si="317"/>
        <v>0</v>
      </c>
      <c r="AA332" s="15">
        <f t="shared" si="315"/>
        <v>0</v>
      </c>
      <c r="AB332" s="15">
        <f t="shared" si="316"/>
        <v>0</v>
      </c>
    </row>
    <row r="333" spans="1:28" ht="15" customHeight="1" thickTop="1" thickBot="1" x14ac:dyDescent="0.4">
      <c r="A333" s="135"/>
      <c r="B333" s="132"/>
      <c r="C333" s="123"/>
      <c r="D333" s="125"/>
      <c r="E333" s="61">
        <f t="shared" si="318"/>
        <v>15</v>
      </c>
      <c r="F333" s="65" t="s">
        <v>7</v>
      </c>
      <c r="G333" s="41"/>
      <c r="H333" s="42"/>
      <c r="I333" s="43" t="s">
        <v>21</v>
      </c>
      <c r="J333" s="44"/>
      <c r="K333" s="39" t="s">
        <v>42</v>
      </c>
      <c r="L333" s="104"/>
      <c r="M333" s="82"/>
      <c r="N333" s="45"/>
      <c r="S333" s="118"/>
      <c r="T333" s="118"/>
      <c r="U333" s="118"/>
      <c r="V333" s="118"/>
      <c r="W333" s="118"/>
      <c r="X333" s="118"/>
      <c r="Y333" s="118"/>
      <c r="Z333" s="15">
        <f t="shared" si="317"/>
        <v>0</v>
      </c>
      <c r="AA333" s="15">
        <f t="shared" si="315"/>
        <v>0</v>
      </c>
      <c r="AB333" s="15">
        <f t="shared" si="316"/>
        <v>0</v>
      </c>
    </row>
    <row r="334" spans="1:28" ht="15" customHeight="1" thickTop="1" thickBot="1" x14ac:dyDescent="0.4">
      <c r="A334" s="135"/>
      <c r="B334" s="132"/>
      <c r="C334" s="123"/>
      <c r="D334" s="125"/>
      <c r="E334" s="85">
        <f t="shared" si="318"/>
        <v>16</v>
      </c>
      <c r="F334" s="86" t="s">
        <v>8</v>
      </c>
      <c r="G334" s="87"/>
      <c r="H334" s="88"/>
      <c r="I334" s="89" t="s">
        <v>21</v>
      </c>
      <c r="J334" s="90"/>
      <c r="K334" s="91" t="s">
        <v>42</v>
      </c>
      <c r="L334" s="104"/>
      <c r="M334" s="82"/>
      <c r="N334" s="45"/>
      <c r="S334" s="118"/>
      <c r="T334" s="118"/>
      <c r="U334" s="118"/>
      <c r="V334" s="118"/>
      <c r="W334" s="118"/>
      <c r="X334" s="118"/>
      <c r="Y334" s="118"/>
      <c r="Z334" s="15">
        <f t="shared" si="317"/>
        <v>0</v>
      </c>
      <c r="AA334" s="15">
        <f t="shared" si="315"/>
        <v>0</v>
      </c>
      <c r="AB334" s="15">
        <f t="shared" si="316"/>
        <v>0</v>
      </c>
    </row>
    <row r="335" spans="1:28" ht="15" customHeight="1" thickTop="1" thickBot="1" x14ac:dyDescent="0.4">
      <c r="A335" s="135"/>
      <c r="B335" s="132"/>
      <c r="C335" s="123"/>
      <c r="D335" s="125"/>
      <c r="E335" s="61">
        <f t="shared" si="318"/>
        <v>17</v>
      </c>
      <c r="F335" s="65" t="s">
        <v>9</v>
      </c>
      <c r="G335" s="41" t="s">
        <v>3</v>
      </c>
      <c r="H335" s="42"/>
      <c r="I335" s="43" t="s">
        <v>21</v>
      </c>
      <c r="J335" s="44"/>
      <c r="K335" s="39" t="s">
        <v>42</v>
      </c>
      <c r="L335" s="104"/>
      <c r="M335" s="82"/>
      <c r="N335" s="45"/>
      <c r="S335" s="118"/>
      <c r="T335" s="118"/>
      <c r="U335" s="118"/>
      <c r="V335" s="118"/>
      <c r="W335" s="118"/>
      <c r="X335" s="118"/>
      <c r="Y335" s="118"/>
      <c r="Z335" s="15">
        <f t="shared" si="317"/>
        <v>0</v>
      </c>
      <c r="AA335" s="15">
        <f t="shared" ref="AA335:AA379" si="392">H335</f>
        <v>0</v>
      </c>
      <c r="AB335" s="15">
        <f t="shared" ref="AB335:AB379" si="393">J335/60</f>
        <v>0</v>
      </c>
    </row>
    <row r="336" spans="1:28" ht="15" customHeight="1" thickTop="1" thickBot="1" x14ac:dyDescent="0.4">
      <c r="A336" s="135"/>
      <c r="B336" s="132"/>
      <c r="C336" s="123"/>
      <c r="D336" s="125"/>
      <c r="E336" s="62">
        <f t="shared" si="318"/>
        <v>18</v>
      </c>
      <c r="F336" s="66" t="s">
        <v>1</v>
      </c>
      <c r="G336" s="46" t="s">
        <v>3</v>
      </c>
      <c r="H336" s="47"/>
      <c r="I336" s="48" t="s">
        <v>21</v>
      </c>
      <c r="J336" s="49"/>
      <c r="K336" s="39" t="s">
        <v>42</v>
      </c>
      <c r="L336" s="104"/>
      <c r="M336" s="82"/>
      <c r="N336" s="45"/>
      <c r="S336" s="118"/>
      <c r="T336" s="118"/>
      <c r="U336" s="118"/>
      <c r="V336" s="118"/>
      <c r="W336" s="118"/>
      <c r="X336" s="118"/>
      <c r="Y336" s="118"/>
      <c r="Z336" s="15">
        <f t="shared" ref="Z336:Z378" si="394">AA336+AB336</f>
        <v>0</v>
      </c>
      <c r="AA336" s="15">
        <f t="shared" si="392"/>
        <v>0</v>
      </c>
      <c r="AB336" s="15">
        <f t="shared" si="393"/>
        <v>0</v>
      </c>
    </row>
    <row r="337" spans="1:28" ht="15" customHeight="1" thickTop="1" thickBot="1" x14ac:dyDescent="0.4">
      <c r="A337" s="135"/>
      <c r="B337" s="132"/>
      <c r="C337" s="122" t="str">
        <f t="shared" ref="C337" si="395">CONCATENATE("SEMANA ",D338)</f>
        <v>SEMANA 47</v>
      </c>
      <c r="D337" s="126"/>
      <c r="E337" s="60">
        <f t="shared" ref="E337:E379" si="396">E336+1</f>
        <v>19</v>
      </c>
      <c r="F337" s="55" t="s">
        <v>4</v>
      </c>
      <c r="G337" s="35"/>
      <c r="H337" s="36"/>
      <c r="I337" s="37" t="s">
        <v>21</v>
      </c>
      <c r="J337" s="38"/>
      <c r="K337" s="39" t="s">
        <v>42</v>
      </c>
      <c r="L337" s="104">
        <f t="shared" ref="L337:L372" si="397">COUNTIF(K337:K343,"SI")</f>
        <v>0</v>
      </c>
      <c r="M337" s="82"/>
      <c r="N337" s="45"/>
      <c r="S337" s="118">
        <f>COUNTIF(G337:G343,"")</f>
        <v>5</v>
      </c>
      <c r="T337" s="118">
        <f t="shared" ref="T337" si="398">S337*7</f>
        <v>35</v>
      </c>
      <c r="U337" s="118">
        <f t="shared" ref="U337" si="399">$U$11*S337</f>
        <v>42</v>
      </c>
      <c r="V337" s="118">
        <f t="shared" ref="V337" si="400">U337-INT(U337)</f>
        <v>0</v>
      </c>
      <c r="W337" s="118">
        <f t="shared" ref="W337" si="401">SUM(Z337:Z343)</f>
        <v>0</v>
      </c>
      <c r="X337" s="118">
        <f t="shared" ref="X337" si="402">W337-INT(W337)</f>
        <v>0</v>
      </c>
      <c r="Y337" s="118" t="str">
        <f t="shared" ref="Y337" si="403">IF(W337&lt;U337,IF(W337&gt;T337,"SI","NO"),"NO")</f>
        <v>NO</v>
      </c>
      <c r="Z337" s="15">
        <f t="shared" si="394"/>
        <v>0</v>
      </c>
      <c r="AA337" s="15">
        <f t="shared" si="392"/>
        <v>0</v>
      </c>
      <c r="AB337" s="15">
        <f t="shared" si="393"/>
        <v>0</v>
      </c>
    </row>
    <row r="338" spans="1:28" ht="15" customHeight="1" thickTop="1" thickBot="1" x14ac:dyDescent="0.4">
      <c r="A338" s="135"/>
      <c r="B338" s="132"/>
      <c r="C338" s="123"/>
      <c r="D338" s="125">
        <f t="shared" ref="D338" si="404">D331+1</f>
        <v>47</v>
      </c>
      <c r="E338" s="61">
        <f t="shared" si="396"/>
        <v>20</v>
      </c>
      <c r="F338" s="65" t="s">
        <v>5</v>
      </c>
      <c r="G338" s="41"/>
      <c r="H338" s="42"/>
      <c r="I338" s="43" t="s">
        <v>21</v>
      </c>
      <c r="J338" s="44"/>
      <c r="K338" s="39" t="s">
        <v>42</v>
      </c>
      <c r="L338" s="104" t="str">
        <f t="shared" si="367"/>
        <v/>
      </c>
      <c r="M338" s="82"/>
      <c r="N338" s="45"/>
      <c r="S338" s="118"/>
      <c r="T338" s="118"/>
      <c r="U338" s="118"/>
      <c r="V338" s="118"/>
      <c r="W338" s="118"/>
      <c r="X338" s="118"/>
      <c r="Y338" s="118"/>
      <c r="Z338" s="15">
        <f t="shared" si="394"/>
        <v>0</v>
      </c>
      <c r="AA338" s="15">
        <f t="shared" si="392"/>
        <v>0</v>
      </c>
      <c r="AB338" s="15">
        <f t="shared" si="393"/>
        <v>0</v>
      </c>
    </row>
    <row r="339" spans="1:28" ht="15" customHeight="1" thickTop="1" thickBot="1" x14ac:dyDescent="0.4">
      <c r="A339" s="135"/>
      <c r="B339" s="132"/>
      <c r="C339" s="123"/>
      <c r="D339" s="125"/>
      <c r="E339" s="61">
        <f t="shared" si="396"/>
        <v>21</v>
      </c>
      <c r="F339" s="65" t="s">
        <v>6</v>
      </c>
      <c r="G339" s="41"/>
      <c r="H339" s="42"/>
      <c r="I339" s="43" t="s">
        <v>21</v>
      </c>
      <c r="J339" s="44"/>
      <c r="K339" s="39" t="s">
        <v>42</v>
      </c>
      <c r="L339" s="104"/>
      <c r="M339" s="82"/>
      <c r="N339" s="45"/>
      <c r="S339" s="118"/>
      <c r="T339" s="118"/>
      <c r="U339" s="118"/>
      <c r="V339" s="118"/>
      <c r="W339" s="118"/>
      <c r="X339" s="118"/>
      <c r="Y339" s="118"/>
      <c r="Z339" s="15">
        <f t="shared" si="394"/>
        <v>0</v>
      </c>
      <c r="AA339" s="15">
        <f t="shared" si="392"/>
        <v>0</v>
      </c>
      <c r="AB339" s="15">
        <f t="shared" si="393"/>
        <v>0</v>
      </c>
    </row>
    <row r="340" spans="1:28" ht="15" customHeight="1" thickTop="1" thickBot="1" x14ac:dyDescent="0.4">
      <c r="A340" s="135"/>
      <c r="B340" s="132"/>
      <c r="C340" s="123"/>
      <c r="D340" s="125"/>
      <c r="E340" s="61">
        <f t="shared" si="396"/>
        <v>22</v>
      </c>
      <c r="F340" s="65" t="s">
        <v>7</v>
      </c>
      <c r="G340" s="41"/>
      <c r="H340" s="42"/>
      <c r="I340" s="43" t="s">
        <v>21</v>
      </c>
      <c r="J340" s="44"/>
      <c r="K340" s="39" t="s">
        <v>42</v>
      </c>
      <c r="L340" s="104"/>
      <c r="M340" s="82"/>
      <c r="N340" s="45"/>
      <c r="S340" s="118"/>
      <c r="T340" s="118"/>
      <c r="U340" s="118"/>
      <c r="V340" s="118"/>
      <c r="W340" s="118"/>
      <c r="X340" s="118"/>
      <c r="Y340" s="118"/>
      <c r="Z340" s="15">
        <f t="shared" si="394"/>
        <v>0</v>
      </c>
      <c r="AA340" s="15">
        <f t="shared" si="392"/>
        <v>0</v>
      </c>
      <c r="AB340" s="15">
        <f t="shared" si="393"/>
        <v>0</v>
      </c>
    </row>
    <row r="341" spans="1:28" ht="15" customHeight="1" thickTop="1" thickBot="1" x14ac:dyDescent="0.4">
      <c r="A341" s="135"/>
      <c r="B341" s="132"/>
      <c r="C341" s="123"/>
      <c r="D341" s="125"/>
      <c r="E341" s="85">
        <f t="shared" si="396"/>
        <v>23</v>
      </c>
      <c r="F341" s="86" t="s">
        <v>8</v>
      </c>
      <c r="G341" s="87"/>
      <c r="H341" s="88"/>
      <c r="I341" s="89" t="s">
        <v>21</v>
      </c>
      <c r="J341" s="90"/>
      <c r="K341" s="91" t="s">
        <v>42</v>
      </c>
      <c r="L341" s="104"/>
      <c r="M341" s="82"/>
      <c r="N341" s="45"/>
      <c r="S341" s="118"/>
      <c r="T341" s="118"/>
      <c r="U341" s="118"/>
      <c r="V341" s="118"/>
      <c r="W341" s="118"/>
      <c r="X341" s="118"/>
      <c r="Y341" s="118"/>
      <c r="Z341" s="15">
        <f t="shared" si="394"/>
        <v>0</v>
      </c>
      <c r="AA341" s="15">
        <f t="shared" si="392"/>
        <v>0</v>
      </c>
      <c r="AB341" s="15">
        <f t="shared" si="393"/>
        <v>0</v>
      </c>
    </row>
    <row r="342" spans="1:28" ht="15" customHeight="1" thickTop="1" thickBot="1" x14ac:dyDescent="0.4">
      <c r="A342" s="135"/>
      <c r="B342" s="132"/>
      <c r="C342" s="123"/>
      <c r="D342" s="125"/>
      <c r="E342" s="61">
        <f t="shared" si="396"/>
        <v>24</v>
      </c>
      <c r="F342" s="65" t="s">
        <v>9</v>
      </c>
      <c r="G342" s="41" t="s">
        <v>3</v>
      </c>
      <c r="H342" s="42"/>
      <c r="I342" s="43" t="s">
        <v>21</v>
      </c>
      <c r="J342" s="44"/>
      <c r="K342" s="39" t="s">
        <v>42</v>
      </c>
      <c r="L342" s="104"/>
      <c r="M342" s="82"/>
      <c r="N342" s="45"/>
      <c r="S342" s="118"/>
      <c r="T342" s="118"/>
      <c r="U342" s="118"/>
      <c r="V342" s="118"/>
      <c r="W342" s="118"/>
      <c r="X342" s="118"/>
      <c r="Y342" s="118"/>
      <c r="Z342" s="15">
        <f t="shared" si="394"/>
        <v>0</v>
      </c>
      <c r="AA342" s="15">
        <f t="shared" si="392"/>
        <v>0</v>
      </c>
      <c r="AB342" s="15">
        <f t="shared" si="393"/>
        <v>0</v>
      </c>
    </row>
    <row r="343" spans="1:28" ht="15" customHeight="1" thickTop="1" thickBot="1" x14ac:dyDescent="0.4">
      <c r="A343" s="135"/>
      <c r="B343" s="132"/>
      <c r="C343" s="123"/>
      <c r="D343" s="125"/>
      <c r="E343" s="62">
        <f t="shared" si="396"/>
        <v>25</v>
      </c>
      <c r="F343" s="66" t="s">
        <v>1</v>
      </c>
      <c r="G343" s="46" t="s">
        <v>3</v>
      </c>
      <c r="H343" s="47"/>
      <c r="I343" s="48" t="s">
        <v>21</v>
      </c>
      <c r="J343" s="49"/>
      <c r="K343" s="39" t="s">
        <v>42</v>
      </c>
      <c r="L343" s="104"/>
      <c r="M343" s="82"/>
      <c r="N343" s="45"/>
      <c r="S343" s="118"/>
      <c r="T343" s="118"/>
      <c r="U343" s="118"/>
      <c r="V343" s="118"/>
      <c r="W343" s="118"/>
      <c r="X343" s="118"/>
      <c r="Y343" s="118"/>
      <c r="Z343" s="15">
        <f t="shared" si="394"/>
        <v>0</v>
      </c>
      <c r="AA343" s="15">
        <f t="shared" si="392"/>
        <v>0</v>
      </c>
      <c r="AB343" s="15">
        <f t="shared" si="393"/>
        <v>0</v>
      </c>
    </row>
    <row r="344" spans="1:28" ht="15" customHeight="1" thickTop="1" thickBot="1" x14ac:dyDescent="0.4">
      <c r="A344" s="135"/>
      <c r="B344" s="132"/>
      <c r="C344" s="122" t="str">
        <f t="shared" ref="C344" si="405">CONCATENATE("SEMANA ",D345)</f>
        <v>SEMANA 48</v>
      </c>
      <c r="D344" s="126"/>
      <c r="E344" s="60">
        <f t="shared" si="396"/>
        <v>26</v>
      </c>
      <c r="F344" s="55" t="s">
        <v>4</v>
      </c>
      <c r="G344" s="35"/>
      <c r="H344" s="36"/>
      <c r="I344" s="37" t="s">
        <v>21</v>
      </c>
      <c r="J344" s="38"/>
      <c r="K344" s="39" t="s">
        <v>42</v>
      </c>
      <c r="L344" s="104">
        <f t="shared" si="397"/>
        <v>0</v>
      </c>
      <c r="M344" s="82"/>
      <c r="N344" s="45"/>
      <c r="S344" s="118">
        <f>COUNTIF(G344:G350,"")</f>
        <v>5</v>
      </c>
      <c r="T344" s="118">
        <f t="shared" ref="T344" si="406">S344*7</f>
        <v>35</v>
      </c>
      <c r="U344" s="118">
        <f t="shared" ref="U344" si="407">$U$11*S344</f>
        <v>42</v>
      </c>
      <c r="V344" s="118">
        <f t="shared" ref="V344" si="408">U344-INT(U344)</f>
        <v>0</v>
      </c>
      <c r="W344" s="118">
        <f t="shared" ref="W344" si="409">SUM(Z344:Z350)</f>
        <v>0</v>
      </c>
      <c r="X344" s="118">
        <f t="shared" ref="X344" si="410">W344-INT(W344)</f>
        <v>0</v>
      </c>
      <c r="Y344" s="118" t="str">
        <f t="shared" ref="Y344" si="411">IF(W344&lt;U344,IF(W344&gt;T344,"SI","NO"),"NO")</f>
        <v>NO</v>
      </c>
      <c r="Z344" s="15">
        <f t="shared" si="394"/>
        <v>0</v>
      </c>
      <c r="AA344" s="15">
        <f t="shared" si="392"/>
        <v>0</v>
      </c>
      <c r="AB344" s="15">
        <f t="shared" si="393"/>
        <v>0</v>
      </c>
    </row>
    <row r="345" spans="1:28" ht="15" customHeight="1" thickTop="1" thickBot="1" x14ac:dyDescent="0.4">
      <c r="A345" s="135"/>
      <c r="B345" s="132"/>
      <c r="C345" s="123"/>
      <c r="D345" s="125">
        <f t="shared" ref="D345" si="412">D338+1</f>
        <v>48</v>
      </c>
      <c r="E345" s="61">
        <f t="shared" si="396"/>
        <v>27</v>
      </c>
      <c r="F345" s="65" t="s">
        <v>5</v>
      </c>
      <c r="G345" s="41"/>
      <c r="H345" s="42"/>
      <c r="I345" s="43" t="s">
        <v>21</v>
      </c>
      <c r="J345" s="44"/>
      <c r="K345" s="39" t="s">
        <v>42</v>
      </c>
      <c r="L345" s="104" t="str">
        <f t="shared" si="367"/>
        <v/>
      </c>
      <c r="M345" s="82"/>
      <c r="N345" s="45"/>
      <c r="S345" s="118"/>
      <c r="T345" s="118"/>
      <c r="U345" s="118"/>
      <c r="V345" s="118"/>
      <c r="W345" s="118"/>
      <c r="X345" s="118"/>
      <c r="Y345" s="118"/>
      <c r="Z345" s="15">
        <f t="shared" si="394"/>
        <v>0</v>
      </c>
      <c r="AA345" s="15">
        <f t="shared" si="392"/>
        <v>0</v>
      </c>
      <c r="AB345" s="15">
        <f t="shared" si="393"/>
        <v>0</v>
      </c>
    </row>
    <row r="346" spans="1:28" ht="15" customHeight="1" thickTop="1" thickBot="1" x14ac:dyDescent="0.4">
      <c r="A346" s="135"/>
      <c r="B346" s="132"/>
      <c r="C346" s="123"/>
      <c r="D346" s="125"/>
      <c r="E346" s="61">
        <f t="shared" si="396"/>
        <v>28</v>
      </c>
      <c r="F346" s="65" t="s">
        <v>6</v>
      </c>
      <c r="G346" s="41"/>
      <c r="H346" s="42"/>
      <c r="I346" s="43" t="s">
        <v>21</v>
      </c>
      <c r="J346" s="44"/>
      <c r="K346" s="39" t="s">
        <v>42</v>
      </c>
      <c r="L346" s="104"/>
      <c r="M346" s="82"/>
      <c r="N346" s="45"/>
      <c r="S346" s="118"/>
      <c r="T346" s="118"/>
      <c r="U346" s="118"/>
      <c r="V346" s="118"/>
      <c r="W346" s="118"/>
      <c r="X346" s="118"/>
      <c r="Y346" s="118"/>
      <c r="Z346" s="15">
        <f t="shared" si="394"/>
        <v>0</v>
      </c>
      <c r="AA346" s="15">
        <f t="shared" si="392"/>
        <v>0</v>
      </c>
      <c r="AB346" s="15">
        <f t="shared" si="393"/>
        <v>0</v>
      </c>
    </row>
    <row r="347" spans="1:28" ht="15" customHeight="1" thickTop="1" thickBot="1" x14ac:dyDescent="0.4">
      <c r="A347" s="135"/>
      <c r="B347" s="132"/>
      <c r="C347" s="123"/>
      <c r="D347" s="125"/>
      <c r="E347" s="61">
        <f t="shared" si="396"/>
        <v>29</v>
      </c>
      <c r="F347" s="65" t="s">
        <v>7</v>
      </c>
      <c r="G347" s="41"/>
      <c r="H347" s="42"/>
      <c r="I347" s="43" t="s">
        <v>21</v>
      </c>
      <c r="J347" s="44"/>
      <c r="K347" s="39" t="s">
        <v>42</v>
      </c>
      <c r="L347" s="104"/>
      <c r="M347" s="82"/>
      <c r="N347" s="45"/>
      <c r="S347" s="118"/>
      <c r="T347" s="118"/>
      <c r="U347" s="118"/>
      <c r="V347" s="118"/>
      <c r="W347" s="118"/>
      <c r="X347" s="118"/>
      <c r="Y347" s="118"/>
      <c r="Z347" s="15">
        <f t="shared" si="394"/>
        <v>0</v>
      </c>
      <c r="AA347" s="15">
        <f t="shared" si="392"/>
        <v>0</v>
      </c>
      <c r="AB347" s="15">
        <f t="shared" si="393"/>
        <v>0</v>
      </c>
    </row>
    <row r="348" spans="1:28" ht="15" customHeight="1" thickTop="1" thickBot="1" x14ac:dyDescent="0.4">
      <c r="A348" s="135"/>
      <c r="B348" s="132"/>
      <c r="C348" s="123"/>
      <c r="D348" s="125"/>
      <c r="E348" s="85">
        <f t="shared" si="396"/>
        <v>30</v>
      </c>
      <c r="F348" s="86" t="s">
        <v>8</v>
      </c>
      <c r="G348" s="87"/>
      <c r="H348" s="88"/>
      <c r="I348" s="89" t="s">
        <v>21</v>
      </c>
      <c r="J348" s="90"/>
      <c r="K348" s="91" t="s">
        <v>42</v>
      </c>
      <c r="L348" s="104"/>
      <c r="M348" s="82"/>
      <c r="N348" s="45"/>
      <c r="S348" s="118"/>
      <c r="T348" s="118"/>
      <c r="U348" s="118"/>
      <c r="V348" s="118"/>
      <c r="W348" s="118"/>
      <c r="X348" s="118"/>
      <c r="Y348" s="118"/>
      <c r="Z348" s="15">
        <f t="shared" si="394"/>
        <v>0</v>
      </c>
      <c r="AA348" s="15">
        <f t="shared" si="392"/>
        <v>0</v>
      </c>
      <c r="AB348" s="15">
        <f t="shared" si="393"/>
        <v>0</v>
      </c>
    </row>
    <row r="349" spans="1:28" ht="15" customHeight="1" thickTop="1" thickBot="1" x14ac:dyDescent="0.4">
      <c r="A349" s="135" t="s">
        <v>20</v>
      </c>
      <c r="B349" s="132">
        <v>12</v>
      </c>
      <c r="C349" s="123"/>
      <c r="D349" s="125"/>
      <c r="E349" s="61">
        <v>1</v>
      </c>
      <c r="F349" s="65" t="s">
        <v>9</v>
      </c>
      <c r="G349" s="41" t="s">
        <v>3</v>
      </c>
      <c r="H349" s="42"/>
      <c r="I349" s="43" t="s">
        <v>21</v>
      </c>
      <c r="J349" s="44"/>
      <c r="K349" s="39" t="s">
        <v>42</v>
      </c>
      <c r="L349" s="104"/>
      <c r="M349" s="82"/>
      <c r="N349" s="45"/>
      <c r="S349" s="118"/>
      <c r="T349" s="118"/>
      <c r="U349" s="118"/>
      <c r="V349" s="118"/>
      <c r="W349" s="118"/>
      <c r="X349" s="118"/>
      <c r="Y349" s="118"/>
      <c r="Z349" s="15">
        <f t="shared" si="394"/>
        <v>0</v>
      </c>
      <c r="AA349" s="15">
        <f t="shared" si="392"/>
        <v>0</v>
      </c>
      <c r="AB349" s="15">
        <f t="shared" si="393"/>
        <v>0</v>
      </c>
    </row>
    <row r="350" spans="1:28" ht="15" customHeight="1" thickTop="1" thickBot="1" x14ac:dyDescent="0.4">
      <c r="A350" s="135"/>
      <c r="B350" s="132"/>
      <c r="C350" s="123"/>
      <c r="D350" s="125"/>
      <c r="E350" s="62">
        <f t="shared" si="396"/>
        <v>2</v>
      </c>
      <c r="F350" s="66" t="s">
        <v>1</v>
      </c>
      <c r="G350" s="46" t="s">
        <v>3</v>
      </c>
      <c r="H350" s="47"/>
      <c r="I350" s="48" t="s">
        <v>21</v>
      </c>
      <c r="J350" s="49"/>
      <c r="K350" s="39" t="s">
        <v>42</v>
      </c>
      <c r="L350" s="104"/>
      <c r="M350" s="82"/>
      <c r="N350" s="45"/>
      <c r="S350" s="118"/>
      <c r="T350" s="118"/>
      <c r="U350" s="118"/>
      <c r="V350" s="118"/>
      <c r="W350" s="118"/>
      <c r="X350" s="118"/>
      <c r="Y350" s="118"/>
      <c r="Z350" s="15">
        <f t="shared" si="394"/>
        <v>0</v>
      </c>
      <c r="AA350" s="15">
        <f t="shared" si="392"/>
        <v>0</v>
      </c>
      <c r="AB350" s="15">
        <f t="shared" si="393"/>
        <v>0</v>
      </c>
    </row>
    <row r="351" spans="1:28" ht="15" customHeight="1" thickTop="1" thickBot="1" x14ac:dyDescent="0.4">
      <c r="A351" s="135"/>
      <c r="B351" s="132"/>
      <c r="C351" s="122" t="str">
        <f t="shared" ref="C351" si="413">CONCATENATE("SEMANA ",D352)</f>
        <v>SEMANA 49</v>
      </c>
      <c r="D351" s="126"/>
      <c r="E351" s="60">
        <f t="shared" si="396"/>
        <v>3</v>
      </c>
      <c r="F351" s="55" t="s">
        <v>4</v>
      </c>
      <c r="G351" s="35"/>
      <c r="H351" s="36"/>
      <c r="I351" s="37" t="s">
        <v>21</v>
      </c>
      <c r="J351" s="38"/>
      <c r="K351" s="39" t="s">
        <v>42</v>
      </c>
      <c r="L351" s="104">
        <f t="shared" si="397"/>
        <v>0</v>
      </c>
      <c r="M351" s="82"/>
      <c r="N351" s="45"/>
      <c r="S351" s="118">
        <f>COUNTIF(G351:G357,"")</f>
        <v>4</v>
      </c>
      <c r="T351" s="118">
        <f t="shared" ref="T351" si="414">S351*7</f>
        <v>28</v>
      </c>
      <c r="U351" s="118">
        <f t="shared" ref="U351" si="415">$U$11*S351</f>
        <v>33.6</v>
      </c>
      <c r="V351" s="118">
        <f t="shared" ref="V351" si="416">U351-INT(U351)</f>
        <v>0.60000000000000142</v>
      </c>
      <c r="W351" s="118">
        <f t="shared" ref="W351" si="417">SUM(Z351:Z357)</f>
        <v>0</v>
      </c>
      <c r="X351" s="118">
        <f t="shared" ref="X351" si="418">W351-INT(W351)</f>
        <v>0</v>
      </c>
      <c r="Y351" s="118" t="str">
        <f t="shared" ref="Y351" si="419">IF(W351&lt;U351,IF(W351&gt;T351,"SI","NO"),"NO")</f>
        <v>NO</v>
      </c>
      <c r="Z351" s="15">
        <f t="shared" si="394"/>
        <v>0</v>
      </c>
      <c r="AA351" s="15">
        <f t="shared" si="392"/>
        <v>0</v>
      </c>
      <c r="AB351" s="15">
        <f t="shared" si="393"/>
        <v>0</v>
      </c>
    </row>
    <row r="352" spans="1:28" ht="15" customHeight="1" thickTop="1" thickBot="1" x14ac:dyDescent="0.4">
      <c r="A352" s="135"/>
      <c r="B352" s="132"/>
      <c r="C352" s="123"/>
      <c r="D352" s="125">
        <f t="shared" ref="D352" si="420">D345+1</f>
        <v>49</v>
      </c>
      <c r="E352" s="61">
        <f t="shared" si="396"/>
        <v>4</v>
      </c>
      <c r="F352" s="65" t="s">
        <v>5</v>
      </c>
      <c r="G352" s="41"/>
      <c r="H352" s="42"/>
      <c r="I352" s="43" t="s">
        <v>21</v>
      </c>
      <c r="J352" s="44"/>
      <c r="K352" s="39" t="s">
        <v>42</v>
      </c>
      <c r="L352" s="104" t="str">
        <f t="shared" si="367"/>
        <v/>
      </c>
      <c r="M352" s="82"/>
      <c r="N352" s="45"/>
      <c r="S352" s="118"/>
      <c r="T352" s="118"/>
      <c r="U352" s="118"/>
      <c r="V352" s="118"/>
      <c r="W352" s="118"/>
      <c r="X352" s="118"/>
      <c r="Y352" s="118"/>
      <c r="Z352" s="15">
        <f t="shared" si="394"/>
        <v>0</v>
      </c>
      <c r="AA352" s="15">
        <f t="shared" si="392"/>
        <v>0</v>
      </c>
      <c r="AB352" s="15">
        <f t="shared" si="393"/>
        <v>0</v>
      </c>
    </row>
    <row r="353" spans="1:28" ht="15" customHeight="1" thickTop="1" thickBot="1" x14ac:dyDescent="0.4">
      <c r="A353" s="135"/>
      <c r="B353" s="132"/>
      <c r="C353" s="123"/>
      <c r="D353" s="125"/>
      <c r="E353" s="61">
        <f t="shared" si="396"/>
        <v>5</v>
      </c>
      <c r="F353" s="65" t="s">
        <v>6</v>
      </c>
      <c r="G353" s="41"/>
      <c r="H353" s="42"/>
      <c r="I353" s="43" t="s">
        <v>21</v>
      </c>
      <c r="J353" s="44"/>
      <c r="K353" s="39" t="s">
        <v>42</v>
      </c>
      <c r="L353" s="104"/>
      <c r="M353" s="82"/>
      <c r="N353" s="45"/>
      <c r="S353" s="118"/>
      <c r="T353" s="118"/>
      <c r="U353" s="118"/>
      <c r="V353" s="118"/>
      <c r="W353" s="118"/>
      <c r="X353" s="118"/>
      <c r="Y353" s="118"/>
      <c r="Z353" s="15">
        <f t="shared" si="394"/>
        <v>0</v>
      </c>
      <c r="AA353" s="15">
        <f t="shared" si="392"/>
        <v>0</v>
      </c>
      <c r="AB353" s="15">
        <f t="shared" si="393"/>
        <v>0</v>
      </c>
    </row>
    <row r="354" spans="1:28" ht="15" customHeight="1" thickTop="1" thickBot="1" x14ac:dyDescent="0.4">
      <c r="A354" s="135"/>
      <c r="B354" s="132"/>
      <c r="C354" s="123"/>
      <c r="D354" s="125"/>
      <c r="E354" s="61">
        <f t="shared" si="396"/>
        <v>6</v>
      </c>
      <c r="F354" s="65" t="s">
        <v>7</v>
      </c>
      <c r="G354" s="41" t="s">
        <v>3</v>
      </c>
      <c r="H354" s="42"/>
      <c r="I354" s="43" t="s">
        <v>21</v>
      </c>
      <c r="J354" s="44"/>
      <c r="K354" s="39" t="s">
        <v>42</v>
      </c>
      <c r="L354" s="104"/>
      <c r="M354" s="82"/>
      <c r="N354" s="45"/>
      <c r="S354" s="118"/>
      <c r="T354" s="118"/>
      <c r="U354" s="118"/>
      <c r="V354" s="118"/>
      <c r="W354" s="118"/>
      <c r="X354" s="118"/>
      <c r="Y354" s="118"/>
      <c r="Z354" s="15">
        <f t="shared" si="394"/>
        <v>0</v>
      </c>
      <c r="AA354" s="15">
        <f t="shared" si="392"/>
        <v>0</v>
      </c>
      <c r="AB354" s="15">
        <f t="shared" si="393"/>
        <v>0</v>
      </c>
    </row>
    <row r="355" spans="1:28" ht="15" customHeight="1" thickTop="1" thickBot="1" x14ac:dyDescent="0.4">
      <c r="A355" s="135"/>
      <c r="B355" s="132"/>
      <c r="C355" s="123"/>
      <c r="D355" s="125"/>
      <c r="E355" s="85">
        <f t="shared" si="396"/>
        <v>7</v>
      </c>
      <c r="F355" s="86" t="s">
        <v>8</v>
      </c>
      <c r="G355" s="87"/>
      <c r="H355" s="88"/>
      <c r="I355" s="89" t="s">
        <v>21</v>
      </c>
      <c r="J355" s="90"/>
      <c r="K355" s="91" t="s">
        <v>42</v>
      </c>
      <c r="L355" s="104"/>
      <c r="M355" s="82"/>
      <c r="N355" s="45"/>
      <c r="S355" s="118"/>
      <c r="T355" s="118"/>
      <c r="U355" s="118"/>
      <c r="V355" s="118"/>
      <c r="W355" s="118"/>
      <c r="X355" s="118"/>
      <c r="Y355" s="118"/>
      <c r="Z355" s="15">
        <f t="shared" si="394"/>
        <v>0</v>
      </c>
      <c r="AA355" s="15">
        <f t="shared" si="392"/>
        <v>0</v>
      </c>
      <c r="AB355" s="15">
        <f t="shared" si="393"/>
        <v>0</v>
      </c>
    </row>
    <row r="356" spans="1:28" ht="15" customHeight="1" thickTop="1" thickBot="1" x14ac:dyDescent="0.4">
      <c r="A356" s="135"/>
      <c r="B356" s="132"/>
      <c r="C356" s="123"/>
      <c r="D356" s="125"/>
      <c r="E356" s="61">
        <f t="shared" si="396"/>
        <v>8</v>
      </c>
      <c r="F356" s="65" t="s">
        <v>9</v>
      </c>
      <c r="G356" s="41" t="s">
        <v>3</v>
      </c>
      <c r="H356" s="42"/>
      <c r="I356" s="43" t="s">
        <v>21</v>
      </c>
      <c r="J356" s="44"/>
      <c r="K356" s="39" t="s">
        <v>42</v>
      </c>
      <c r="L356" s="104"/>
      <c r="M356" s="82"/>
      <c r="N356" s="45"/>
      <c r="S356" s="118"/>
      <c r="T356" s="118"/>
      <c r="U356" s="118"/>
      <c r="V356" s="118"/>
      <c r="W356" s="118"/>
      <c r="X356" s="118"/>
      <c r="Y356" s="118"/>
      <c r="Z356" s="15">
        <f t="shared" si="394"/>
        <v>0</v>
      </c>
      <c r="AA356" s="15">
        <f t="shared" si="392"/>
        <v>0</v>
      </c>
      <c r="AB356" s="15">
        <f t="shared" si="393"/>
        <v>0</v>
      </c>
    </row>
    <row r="357" spans="1:28" ht="15" customHeight="1" thickTop="1" thickBot="1" x14ac:dyDescent="0.4">
      <c r="A357" s="135"/>
      <c r="B357" s="132"/>
      <c r="C357" s="123"/>
      <c r="D357" s="125"/>
      <c r="E357" s="62">
        <f t="shared" si="396"/>
        <v>9</v>
      </c>
      <c r="F357" s="66" t="s">
        <v>1</v>
      </c>
      <c r="G357" s="46" t="s">
        <v>3</v>
      </c>
      <c r="H357" s="47"/>
      <c r="I357" s="48" t="s">
        <v>21</v>
      </c>
      <c r="J357" s="49"/>
      <c r="K357" s="39" t="s">
        <v>42</v>
      </c>
      <c r="L357" s="104"/>
      <c r="M357" s="82"/>
      <c r="N357" s="45"/>
      <c r="S357" s="118"/>
      <c r="T357" s="118"/>
      <c r="U357" s="118"/>
      <c r="V357" s="118"/>
      <c r="W357" s="118"/>
      <c r="X357" s="118"/>
      <c r="Y357" s="118"/>
      <c r="Z357" s="15">
        <f t="shared" si="394"/>
        <v>0</v>
      </c>
      <c r="AA357" s="15">
        <f t="shared" si="392"/>
        <v>0</v>
      </c>
      <c r="AB357" s="15">
        <f t="shared" si="393"/>
        <v>0</v>
      </c>
    </row>
    <row r="358" spans="1:28" ht="15" customHeight="1" thickTop="1" thickBot="1" x14ac:dyDescent="0.4">
      <c r="A358" s="135"/>
      <c r="B358" s="132"/>
      <c r="C358" s="122" t="str">
        <f t="shared" ref="C358" si="421">CONCATENATE("SEMANA ",D359)</f>
        <v>SEMANA 50</v>
      </c>
      <c r="D358" s="126"/>
      <c r="E358" s="60">
        <f t="shared" si="396"/>
        <v>10</v>
      </c>
      <c r="F358" s="55" t="s">
        <v>4</v>
      </c>
      <c r="G358" s="35"/>
      <c r="H358" s="36"/>
      <c r="I358" s="37" t="s">
        <v>21</v>
      </c>
      <c r="J358" s="38"/>
      <c r="K358" s="39" t="s">
        <v>42</v>
      </c>
      <c r="L358" s="104">
        <f t="shared" si="397"/>
        <v>0</v>
      </c>
      <c r="M358" s="82"/>
      <c r="N358" s="45"/>
      <c r="S358" s="118">
        <f>COUNTIF(G358:G364,"")</f>
        <v>5</v>
      </c>
      <c r="T358" s="118">
        <f t="shared" ref="T358" si="422">S358*7</f>
        <v>35</v>
      </c>
      <c r="U358" s="118">
        <f t="shared" ref="U358" si="423">$U$11*S358</f>
        <v>42</v>
      </c>
      <c r="V358" s="118">
        <f t="shared" ref="V358" si="424">U358-INT(U358)</f>
        <v>0</v>
      </c>
      <c r="W358" s="118">
        <f t="shared" ref="W358" si="425">SUM(Z358:Z364)</f>
        <v>0</v>
      </c>
      <c r="X358" s="118">
        <f t="shared" ref="X358" si="426">W358-INT(W358)</f>
        <v>0</v>
      </c>
      <c r="Y358" s="118" t="str">
        <f t="shared" ref="Y358" si="427">IF(W358&lt;U358,IF(W358&gt;T358,"SI","NO"),"NO")</f>
        <v>NO</v>
      </c>
      <c r="Z358" s="15">
        <f t="shared" si="394"/>
        <v>0</v>
      </c>
      <c r="AA358" s="15">
        <f t="shared" si="392"/>
        <v>0</v>
      </c>
      <c r="AB358" s="15">
        <f t="shared" si="393"/>
        <v>0</v>
      </c>
    </row>
    <row r="359" spans="1:28" ht="15" customHeight="1" thickTop="1" thickBot="1" x14ac:dyDescent="0.4">
      <c r="A359" s="135"/>
      <c r="B359" s="132"/>
      <c r="C359" s="123"/>
      <c r="D359" s="125">
        <f t="shared" ref="D359" si="428">D352+1</f>
        <v>50</v>
      </c>
      <c r="E359" s="61">
        <f t="shared" si="396"/>
        <v>11</v>
      </c>
      <c r="F359" s="65" t="s">
        <v>5</v>
      </c>
      <c r="G359" s="41"/>
      <c r="H359" s="42"/>
      <c r="I359" s="43" t="s">
        <v>21</v>
      </c>
      <c r="J359" s="44"/>
      <c r="K359" s="39" t="s">
        <v>42</v>
      </c>
      <c r="L359" s="104" t="str">
        <f t="shared" si="367"/>
        <v/>
      </c>
      <c r="M359" s="82"/>
      <c r="N359" s="45"/>
      <c r="S359" s="118"/>
      <c r="T359" s="118"/>
      <c r="U359" s="118"/>
      <c r="V359" s="118"/>
      <c r="W359" s="118"/>
      <c r="X359" s="118"/>
      <c r="Y359" s="118"/>
      <c r="Z359" s="15">
        <f t="shared" si="394"/>
        <v>0</v>
      </c>
      <c r="AA359" s="15">
        <f t="shared" si="392"/>
        <v>0</v>
      </c>
      <c r="AB359" s="15">
        <f t="shared" si="393"/>
        <v>0</v>
      </c>
    </row>
    <row r="360" spans="1:28" ht="15" customHeight="1" thickTop="1" thickBot="1" x14ac:dyDescent="0.4">
      <c r="A360" s="135"/>
      <c r="B360" s="132"/>
      <c r="C360" s="123"/>
      <c r="D360" s="125"/>
      <c r="E360" s="61">
        <f t="shared" si="396"/>
        <v>12</v>
      </c>
      <c r="F360" s="65" t="s">
        <v>6</v>
      </c>
      <c r="G360" s="41"/>
      <c r="H360" s="42"/>
      <c r="I360" s="43" t="s">
        <v>21</v>
      </c>
      <c r="J360" s="44"/>
      <c r="K360" s="39" t="s">
        <v>42</v>
      </c>
      <c r="L360" s="104"/>
      <c r="M360" s="82"/>
      <c r="N360" s="45"/>
      <c r="S360" s="118"/>
      <c r="T360" s="118"/>
      <c r="U360" s="118"/>
      <c r="V360" s="118"/>
      <c r="W360" s="118"/>
      <c r="X360" s="118"/>
      <c r="Y360" s="118"/>
      <c r="Z360" s="15">
        <f t="shared" si="394"/>
        <v>0</v>
      </c>
      <c r="AA360" s="15">
        <f t="shared" si="392"/>
        <v>0</v>
      </c>
      <c r="AB360" s="15">
        <f t="shared" si="393"/>
        <v>0</v>
      </c>
    </row>
    <row r="361" spans="1:28" ht="15" customHeight="1" thickTop="1" thickBot="1" x14ac:dyDescent="0.4">
      <c r="A361" s="135"/>
      <c r="B361" s="132"/>
      <c r="C361" s="123"/>
      <c r="D361" s="125"/>
      <c r="E361" s="61">
        <f t="shared" si="396"/>
        <v>13</v>
      </c>
      <c r="F361" s="65" t="s">
        <v>7</v>
      </c>
      <c r="G361" s="41"/>
      <c r="H361" s="42"/>
      <c r="I361" s="43" t="s">
        <v>21</v>
      </c>
      <c r="J361" s="44"/>
      <c r="K361" s="39" t="s">
        <v>42</v>
      </c>
      <c r="L361" s="104"/>
      <c r="M361" s="82"/>
      <c r="N361" s="45"/>
      <c r="S361" s="118"/>
      <c r="T361" s="118"/>
      <c r="U361" s="118"/>
      <c r="V361" s="118"/>
      <c r="W361" s="118"/>
      <c r="X361" s="118"/>
      <c r="Y361" s="118"/>
      <c r="Z361" s="15">
        <f t="shared" si="394"/>
        <v>0</v>
      </c>
      <c r="AA361" s="15">
        <f t="shared" si="392"/>
        <v>0</v>
      </c>
      <c r="AB361" s="15">
        <f t="shared" si="393"/>
        <v>0</v>
      </c>
    </row>
    <row r="362" spans="1:28" ht="15" customHeight="1" thickTop="1" thickBot="1" x14ac:dyDescent="0.4">
      <c r="A362" s="135"/>
      <c r="B362" s="132"/>
      <c r="C362" s="123"/>
      <c r="D362" s="125"/>
      <c r="E362" s="85">
        <f t="shared" si="396"/>
        <v>14</v>
      </c>
      <c r="F362" s="86" t="s">
        <v>8</v>
      </c>
      <c r="G362" s="87"/>
      <c r="H362" s="88"/>
      <c r="I362" s="89" t="s">
        <v>21</v>
      </c>
      <c r="J362" s="90"/>
      <c r="K362" s="91" t="s">
        <v>42</v>
      </c>
      <c r="L362" s="104"/>
      <c r="M362" s="82"/>
      <c r="N362" s="45"/>
      <c r="S362" s="118"/>
      <c r="T362" s="118"/>
      <c r="U362" s="118"/>
      <c r="V362" s="118"/>
      <c r="W362" s="118"/>
      <c r="X362" s="118"/>
      <c r="Y362" s="118"/>
      <c r="Z362" s="15">
        <f t="shared" si="394"/>
        <v>0</v>
      </c>
      <c r="AA362" s="15">
        <f t="shared" si="392"/>
        <v>0</v>
      </c>
      <c r="AB362" s="15">
        <f t="shared" si="393"/>
        <v>0</v>
      </c>
    </row>
    <row r="363" spans="1:28" ht="15" customHeight="1" thickTop="1" thickBot="1" x14ac:dyDescent="0.4">
      <c r="A363" s="135"/>
      <c r="B363" s="132"/>
      <c r="C363" s="123"/>
      <c r="D363" s="125"/>
      <c r="E363" s="61">
        <f t="shared" si="396"/>
        <v>15</v>
      </c>
      <c r="F363" s="65" t="s">
        <v>9</v>
      </c>
      <c r="G363" s="41" t="s">
        <v>3</v>
      </c>
      <c r="H363" s="42"/>
      <c r="I363" s="43" t="s">
        <v>21</v>
      </c>
      <c r="J363" s="44"/>
      <c r="K363" s="39" t="s">
        <v>42</v>
      </c>
      <c r="L363" s="104"/>
      <c r="M363" s="82"/>
      <c r="N363" s="45"/>
      <c r="S363" s="118"/>
      <c r="T363" s="118"/>
      <c r="U363" s="118"/>
      <c r="V363" s="118"/>
      <c r="W363" s="118"/>
      <c r="X363" s="118"/>
      <c r="Y363" s="118"/>
      <c r="Z363" s="15">
        <f t="shared" si="394"/>
        <v>0</v>
      </c>
      <c r="AA363" s="15">
        <f t="shared" si="392"/>
        <v>0</v>
      </c>
      <c r="AB363" s="15">
        <f t="shared" si="393"/>
        <v>0</v>
      </c>
    </row>
    <row r="364" spans="1:28" ht="15" customHeight="1" thickTop="1" thickBot="1" x14ac:dyDescent="0.4">
      <c r="A364" s="135"/>
      <c r="B364" s="132"/>
      <c r="C364" s="123"/>
      <c r="D364" s="125"/>
      <c r="E364" s="62">
        <f t="shared" si="396"/>
        <v>16</v>
      </c>
      <c r="F364" s="66" t="s">
        <v>1</v>
      </c>
      <c r="G364" s="46" t="s">
        <v>3</v>
      </c>
      <c r="H364" s="47"/>
      <c r="I364" s="48" t="s">
        <v>21</v>
      </c>
      <c r="J364" s="49"/>
      <c r="K364" s="39" t="s">
        <v>42</v>
      </c>
      <c r="L364" s="104"/>
      <c r="M364" s="82"/>
      <c r="N364" s="45"/>
      <c r="S364" s="118"/>
      <c r="T364" s="118"/>
      <c r="U364" s="118"/>
      <c r="V364" s="118"/>
      <c r="W364" s="118"/>
      <c r="X364" s="118"/>
      <c r="Y364" s="118"/>
      <c r="Z364" s="15">
        <f t="shared" si="394"/>
        <v>0</v>
      </c>
      <c r="AA364" s="15">
        <f t="shared" si="392"/>
        <v>0</v>
      </c>
      <c r="AB364" s="15">
        <f t="shared" si="393"/>
        <v>0</v>
      </c>
    </row>
    <row r="365" spans="1:28" ht="15" customHeight="1" thickTop="1" thickBot="1" x14ac:dyDescent="0.4">
      <c r="A365" s="135"/>
      <c r="B365" s="132"/>
      <c r="C365" s="122" t="str">
        <f t="shared" ref="C365" si="429">CONCATENATE("SEMANA ",D366)</f>
        <v>SEMANA 51</v>
      </c>
      <c r="D365" s="126"/>
      <c r="E365" s="60">
        <f t="shared" si="396"/>
        <v>17</v>
      </c>
      <c r="F365" s="55" t="s">
        <v>4</v>
      </c>
      <c r="G365" s="35"/>
      <c r="H365" s="36"/>
      <c r="I365" s="37" t="s">
        <v>21</v>
      </c>
      <c r="J365" s="38"/>
      <c r="K365" s="39" t="s">
        <v>42</v>
      </c>
      <c r="L365" s="104">
        <f t="shared" si="397"/>
        <v>0</v>
      </c>
      <c r="M365" s="82"/>
      <c r="N365" s="45"/>
      <c r="S365" s="118">
        <f>COUNTIF(G365:G371,"")</f>
        <v>5</v>
      </c>
      <c r="T365" s="118">
        <f t="shared" ref="T365" si="430">S365*7</f>
        <v>35</v>
      </c>
      <c r="U365" s="118">
        <f t="shared" ref="U365" si="431">$U$11*S365</f>
        <v>42</v>
      </c>
      <c r="V365" s="118">
        <f t="shared" ref="V365" si="432">U365-INT(U365)</f>
        <v>0</v>
      </c>
      <c r="W365" s="118">
        <f t="shared" ref="W365" si="433">SUM(Z365:Z371)</f>
        <v>0</v>
      </c>
      <c r="X365" s="118">
        <f t="shared" ref="X365" si="434">W365-INT(W365)</f>
        <v>0</v>
      </c>
      <c r="Y365" s="118" t="str">
        <f t="shared" ref="Y365" si="435">IF(W365&lt;U365,IF(W365&gt;T365,"SI","NO"),"NO")</f>
        <v>NO</v>
      </c>
      <c r="Z365" s="15">
        <f t="shared" si="394"/>
        <v>0</v>
      </c>
      <c r="AA365" s="15">
        <f t="shared" si="392"/>
        <v>0</v>
      </c>
      <c r="AB365" s="15">
        <f t="shared" si="393"/>
        <v>0</v>
      </c>
    </row>
    <row r="366" spans="1:28" ht="15" customHeight="1" thickTop="1" thickBot="1" x14ac:dyDescent="0.4">
      <c r="A366" s="135"/>
      <c r="B366" s="132"/>
      <c r="C366" s="123"/>
      <c r="D366" s="134">
        <f t="shared" ref="D366" si="436">D359+1</f>
        <v>51</v>
      </c>
      <c r="E366" s="61">
        <f t="shared" si="396"/>
        <v>18</v>
      </c>
      <c r="F366" s="65" t="s">
        <v>5</v>
      </c>
      <c r="G366" s="41"/>
      <c r="H366" s="42"/>
      <c r="I366" s="43" t="s">
        <v>21</v>
      </c>
      <c r="J366" s="44"/>
      <c r="K366" s="39" t="s">
        <v>42</v>
      </c>
      <c r="L366" s="104" t="str">
        <f t="shared" si="367"/>
        <v/>
      </c>
      <c r="M366" s="82"/>
      <c r="N366" s="45"/>
      <c r="S366" s="118"/>
      <c r="T366" s="118"/>
      <c r="U366" s="118"/>
      <c r="V366" s="118"/>
      <c r="W366" s="118"/>
      <c r="X366" s="118"/>
      <c r="Y366" s="118"/>
      <c r="Z366" s="15">
        <f t="shared" si="394"/>
        <v>0</v>
      </c>
      <c r="AA366" s="15">
        <f t="shared" si="392"/>
        <v>0</v>
      </c>
      <c r="AB366" s="15">
        <f t="shared" si="393"/>
        <v>0</v>
      </c>
    </row>
    <row r="367" spans="1:28" ht="15" customHeight="1" thickTop="1" thickBot="1" x14ac:dyDescent="0.4">
      <c r="A367" s="135"/>
      <c r="B367" s="132"/>
      <c r="C367" s="123"/>
      <c r="D367" s="134"/>
      <c r="E367" s="61">
        <f t="shared" si="396"/>
        <v>19</v>
      </c>
      <c r="F367" s="65" t="s">
        <v>6</v>
      </c>
      <c r="G367" s="41"/>
      <c r="H367" s="42"/>
      <c r="I367" s="43" t="s">
        <v>21</v>
      </c>
      <c r="J367" s="44"/>
      <c r="K367" s="39" t="s">
        <v>42</v>
      </c>
      <c r="L367" s="104"/>
      <c r="M367" s="82"/>
      <c r="N367" s="45"/>
      <c r="S367" s="118"/>
      <c r="T367" s="118"/>
      <c r="U367" s="118"/>
      <c r="V367" s="118"/>
      <c r="W367" s="118"/>
      <c r="X367" s="118"/>
      <c r="Y367" s="118"/>
      <c r="Z367" s="15">
        <f t="shared" si="394"/>
        <v>0</v>
      </c>
      <c r="AA367" s="15">
        <f t="shared" si="392"/>
        <v>0</v>
      </c>
      <c r="AB367" s="15">
        <f t="shared" si="393"/>
        <v>0</v>
      </c>
    </row>
    <row r="368" spans="1:28" ht="15" customHeight="1" thickTop="1" thickBot="1" x14ac:dyDescent="0.4">
      <c r="A368" s="135"/>
      <c r="B368" s="132"/>
      <c r="C368" s="123"/>
      <c r="D368" s="134"/>
      <c r="E368" s="61">
        <f t="shared" si="396"/>
        <v>20</v>
      </c>
      <c r="F368" s="65" t="s">
        <v>7</v>
      </c>
      <c r="G368" s="41"/>
      <c r="H368" s="42"/>
      <c r="I368" s="43" t="s">
        <v>21</v>
      </c>
      <c r="J368" s="44"/>
      <c r="K368" s="39" t="s">
        <v>42</v>
      </c>
      <c r="L368" s="104"/>
      <c r="M368" s="82"/>
      <c r="N368" s="45"/>
      <c r="S368" s="118"/>
      <c r="T368" s="118"/>
      <c r="U368" s="118"/>
      <c r="V368" s="118"/>
      <c r="W368" s="118"/>
      <c r="X368" s="118"/>
      <c r="Y368" s="118"/>
      <c r="Z368" s="15">
        <f t="shared" si="394"/>
        <v>0</v>
      </c>
      <c r="AA368" s="15">
        <f t="shared" si="392"/>
        <v>0</v>
      </c>
      <c r="AB368" s="15">
        <f t="shared" si="393"/>
        <v>0</v>
      </c>
    </row>
    <row r="369" spans="1:28" ht="15" customHeight="1" thickTop="1" thickBot="1" x14ac:dyDescent="0.4">
      <c r="A369" s="135"/>
      <c r="B369" s="132"/>
      <c r="C369" s="123"/>
      <c r="D369" s="134"/>
      <c r="E369" s="85">
        <f t="shared" si="396"/>
        <v>21</v>
      </c>
      <c r="F369" s="86" t="s">
        <v>8</v>
      </c>
      <c r="G369" s="87"/>
      <c r="H369" s="88"/>
      <c r="I369" s="89" t="s">
        <v>21</v>
      </c>
      <c r="J369" s="90"/>
      <c r="K369" s="91" t="s">
        <v>42</v>
      </c>
      <c r="L369" s="104"/>
      <c r="M369" s="82"/>
      <c r="N369" s="45"/>
      <c r="S369" s="118"/>
      <c r="T369" s="118"/>
      <c r="U369" s="118"/>
      <c r="V369" s="118"/>
      <c r="W369" s="118"/>
      <c r="X369" s="118"/>
      <c r="Y369" s="118"/>
      <c r="Z369" s="15">
        <f t="shared" si="394"/>
        <v>0</v>
      </c>
      <c r="AA369" s="15">
        <f t="shared" si="392"/>
        <v>0</v>
      </c>
      <c r="AB369" s="15">
        <f t="shared" si="393"/>
        <v>0</v>
      </c>
    </row>
    <row r="370" spans="1:28" ht="15" customHeight="1" thickTop="1" thickBot="1" x14ac:dyDescent="0.4">
      <c r="A370" s="135"/>
      <c r="B370" s="132"/>
      <c r="C370" s="123"/>
      <c r="D370" s="134"/>
      <c r="E370" s="61">
        <f t="shared" si="396"/>
        <v>22</v>
      </c>
      <c r="F370" s="65" t="s">
        <v>9</v>
      </c>
      <c r="G370" s="41" t="s">
        <v>3</v>
      </c>
      <c r="H370" s="42"/>
      <c r="I370" s="43" t="s">
        <v>21</v>
      </c>
      <c r="J370" s="44"/>
      <c r="K370" s="39" t="s">
        <v>42</v>
      </c>
      <c r="L370" s="104"/>
      <c r="M370" s="82"/>
      <c r="N370" s="45"/>
      <c r="S370" s="118"/>
      <c r="T370" s="118"/>
      <c r="U370" s="118"/>
      <c r="V370" s="118"/>
      <c r="W370" s="118"/>
      <c r="X370" s="118"/>
      <c r="Y370" s="118"/>
      <c r="Z370" s="15">
        <f t="shared" si="394"/>
        <v>0</v>
      </c>
      <c r="AA370" s="15">
        <f t="shared" si="392"/>
        <v>0</v>
      </c>
      <c r="AB370" s="15">
        <f t="shared" si="393"/>
        <v>0</v>
      </c>
    </row>
    <row r="371" spans="1:28" ht="15" customHeight="1" thickTop="1" thickBot="1" x14ac:dyDescent="0.4">
      <c r="A371" s="135"/>
      <c r="B371" s="132"/>
      <c r="C371" s="123"/>
      <c r="D371" s="134"/>
      <c r="E371" s="62">
        <f t="shared" si="396"/>
        <v>23</v>
      </c>
      <c r="F371" s="66" t="s">
        <v>1</v>
      </c>
      <c r="G371" s="46" t="s">
        <v>3</v>
      </c>
      <c r="H371" s="47"/>
      <c r="I371" s="48" t="s">
        <v>21</v>
      </c>
      <c r="J371" s="49"/>
      <c r="K371" s="39" t="s">
        <v>42</v>
      </c>
      <c r="L371" s="104"/>
      <c r="M371" s="82"/>
      <c r="N371" s="45"/>
      <c r="S371" s="118"/>
      <c r="T371" s="118"/>
      <c r="U371" s="118"/>
      <c r="V371" s="118"/>
      <c r="W371" s="118"/>
      <c r="X371" s="118"/>
      <c r="Y371" s="118"/>
      <c r="Z371" s="15">
        <f t="shared" si="394"/>
        <v>0</v>
      </c>
      <c r="AA371" s="15">
        <f t="shared" si="392"/>
        <v>0</v>
      </c>
      <c r="AB371" s="15">
        <f t="shared" si="393"/>
        <v>0</v>
      </c>
    </row>
    <row r="372" spans="1:28" ht="15" customHeight="1" thickTop="1" thickBot="1" x14ac:dyDescent="0.4">
      <c r="A372" s="135"/>
      <c r="B372" s="132"/>
      <c r="C372" s="122" t="str">
        <f t="shared" ref="C372" si="437">CONCATENATE("SEMANA ",D373)</f>
        <v>SEMANA 52</v>
      </c>
      <c r="D372" s="134"/>
      <c r="E372" s="60">
        <f t="shared" si="396"/>
        <v>24</v>
      </c>
      <c r="F372" s="55" t="s">
        <v>4</v>
      </c>
      <c r="G372" s="35"/>
      <c r="H372" s="36"/>
      <c r="I372" s="37" t="s">
        <v>21</v>
      </c>
      <c r="J372" s="38"/>
      <c r="K372" s="39" t="s">
        <v>42</v>
      </c>
      <c r="L372" s="104">
        <f t="shared" si="397"/>
        <v>0</v>
      </c>
      <c r="M372" s="82"/>
      <c r="N372" s="45"/>
      <c r="S372" s="118">
        <f>COUNTIF(G372:G378,"")</f>
        <v>4</v>
      </c>
      <c r="T372" s="118">
        <f t="shared" ref="T372" si="438">S372*7</f>
        <v>28</v>
      </c>
      <c r="U372" s="118">
        <f t="shared" ref="U372" si="439">$U$11*S372</f>
        <v>33.6</v>
      </c>
      <c r="V372" s="118">
        <f t="shared" ref="V372" si="440">U372-INT(U372)</f>
        <v>0.60000000000000142</v>
      </c>
      <c r="W372" s="118">
        <f t="shared" ref="W372" si="441">SUM(Z372:Z378)</f>
        <v>0</v>
      </c>
      <c r="X372" s="118">
        <f t="shared" ref="X372" si="442">W372-INT(W372)</f>
        <v>0</v>
      </c>
      <c r="Y372" s="118" t="str">
        <f t="shared" ref="Y372" si="443">IF(W372&lt;U372,IF(W372&gt;T372,"SI","NO"),"NO")</f>
        <v>NO</v>
      </c>
      <c r="Z372" s="15">
        <f t="shared" si="394"/>
        <v>0</v>
      </c>
      <c r="AA372" s="15">
        <f t="shared" si="392"/>
        <v>0</v>
      </c>
      <c r="AB372" s="15">
        <f t="shared" si="393"/>
        <v>0</v>
      </c>
    </row>
    <row r="373" spans="1:28" ht="15" customHeight="1" thickTop="1" thickBot="1" x14ac:dyDescent="0.4">
      <c r="A373" s="135"/>
      <c r="B373" s="132"/>
      <c r="C373" s="123"/>
      <c r="D373" s="134">
        <f t="shared" ref="D373" si="444">D366+1</f>
        <v>52</v>
      </c>
      <c r="E373" s="61">
        <f t="shared" si="396"/>
        <v>25</v>
      </c>
      <c r="F373" s="65" t="s">
        <v>5</v>
      </c>
      <c r="G373" s="41" t="s">
        <v>3</v>
      </c>
      <c r="H373" s="42"/>
      <c r="I373" s="43" t="s">
        <v>21</v>
      </c>
      <c r="J373" s="44"/>
      <c r="K373" s="39" t="s">
        <v>42</v>
      </c>
      <c r="L373" s="104" t="str">
        <f t="shared" si="367"/>
        <v/>
      </c>
      <c r="M373" s="82"/>
      <c r="N373" s="45"/>
      <c r="S373" s="118"/>
      <c r="T373" s="118"/>
      <c r="U373" s="118"/>
      <c r="V373" s="118"/>
      <c r="W373" s="118"/>
      <c r="X373" s="118"/>
      <c r="Y373" s="118"/>
      <c r="Z373" s="15">
        <f t="shared" si="394"/>
        <v>0</v>
      </c>
      <c r="AA373" s="15">
        <f t="shared" si="392"/>
        <v>0</v>
      </c>
      <c r="AB373" s="15">
        <f t="shared" si="393"/>
        <v>0</v>
      </c>
    </row>
    <row r="374" spans="1:28" ht="15" customHeight="1" thickTop="1" thickBot="1" x14ac:dyDescent="0.4">
      <c r="A374" s="135"/>
      <c r="B374" s="132"/>
      <c r="C374" s="123"/>
      <c r="D374" s="134"/>
      <c r="E374" s="61">
        <f t="shared" si="396"/>
        <v>26</v>
      </c>
      <c r="F374" s="65" t="s">
        <v>6</v>
      </c>
      <c r="G374" s="41"/>
      <c r="H374" s="42"/>
      <c r="I374" s="43" t="s">
        <v>21</v>
      </c>
      <c r="J374" s="44"/>
      <c r="K374" s="39" t="s">
        <v>42</v>
      </c>
      <c r="L374" s="104"/>
      <c r="M374" s="82"/>
      <c r="N374" s="45"/>
      <c r="S374" s="118"/>
      <c r="T374" s="118"/>
      <c r="U374" s="118"/>
      <c r="V374" s="118"/>
      <c r="W374" s="118"/>
      <c r="X374" s="118"/>
      <c r="Y374" s="118"/>
      <c r="Z374" s="15">
        <f t="shared" si="394"/>
        <v>0</v>
      </c>
      <c r="AA374" s="15">
        <f t="shared" si="392"/>
        <v>0</v>
      </c>
      <c r="AB374" s="15">
        <f t="shared" si="393"/>
        <v>0</v>
      </c>
    </row>
    <row r="375" spans="1:28" ht="15" customHeight="1" thickTop="1" thickBot="1" x14ac:dyDescent="0.4">
      <c r="A375" s="135"/>
      <c r="B375" s="132"/>
      <c r="C375" s="123"/>
      <c r="D375" s="134"/>
      <c r="E375" s="61">
        <f t="shared" si="396"/>
        <v>27</v>
      </c>
      <c r="F375" s="65" t="s">
        <v>7</v>
      </c>
      <c r="G375" s="41"/>
      <c r="H375" s="42"/>
      <c r="I375" s="43" t="s">
        <v>21</v>
      </c>
      <c r="J375" s="44"/>
      <c r="K375" s="39" t="s">
        <v>42</v>
      </c>
      <c r="L375" s="104"/>
      <c r="M375" s="82"/>
      <c r="N375" s="45"/>
      <c r="S375" s="118"/>
      <c r="T375" s="118"/>
      <c r="U375" s="118"/>
      <c r="V375" s="118"/>
      <c r="W375" s="118"/>
      <c r="X375" s="118"/>
      <c r="Y375" s="118"/>
      <c r="Z375" s="15">
        <f t="shared" si="394"/>
        <v>0</v>
      </c>
      <c r="AA375" s="15">
        <f t="shared" si="392"/>
        <v>0</v>
      </c>
      <c r="AB375" s="15">
        <f t="shared" si="393"/>
        <v>0</v>
      </c>
    </row>
    <row r="376" spans="1:28" ht="15" customHeight="1" thickTop="1" thickBot="1" x14ac:dyDescent="0.4">
      <c r="A376" s="135"/>
      <c r="B376" s="132"/>
      <c r="C376" s="123"/>
      <c r="D376" s="134"/>
      <c r="E376" s="85">
        <f t="shared" si="396"/>
        <v>28</v>
      </c>
      <c r="F376" s="86" t="s">
        <v>8</v>
      </c>
      <c r="G376" s="87"/>
      <c r="H376" s="88"/>
      <c r="I376" s="89" t="s">
        <v>21</v>
      </c>
      <c r="J376" s="90"/>
      <c r="K376" s="91" t="s">
        <v>42</v>
      </c>
      <c r="L376" s="104"/>
      <c r="M376" s="82"/>
      <c r="N376" s="45"/>
      <c r="S376" s="118"/>
      <c r="T376" s="118"/>
      <c r="U376" s="118"/>
      <c r="V376" s="118"/>
      <c r="W376" s="118"/>
      <c r="X376" s="118"/>
      <c r="Y376" s="118"/>
      <c r="Z376" s="15">
        <f t="shared" si="394"/>
        <v>0</v>
      </c>
      <c r="AA376" s="15">
        <f t="shared" si="392"/>
        <v>0</v>
      </c>
      <c r="AB376" s="15">
        <f t="shared" si="393"/>
        <v>0</v>
      </c>
    </row>
    <row r="377" spans="1:28" ht="15" customHeight="1" thickTop="1" thickBot="1" x14ac:dyDescent="0.4">
      <c r="A377" s="135"/>
      <c r="B377" s="132"/>
      <c r="C377" s="123"/>
      <c r="D377" s="134"/>
      <c r="E377" s="61">
        <f t="shared" si="396"/>
        <v>29</v>
      </c>
      <c r="F377" s="65" t="s">
        <v>9</v>
      </c>
      <c r="G377" s="41" t="s">
        <v>3</v>
      </c>
      <c r="H377" s="42"/>
      <c r="I377" s="43" t="s">
        <v>21</v>
      </c>
      <c r="J377" s="44"/>
      <c r="K377" s="39" t="s">
        <v>42</v>
      </c>
      <c r="L377" s="104"/>
      <c r="M377" s="82"/>
      <c r="N377" s="45"/>
      <c r="S377" s="118"/>
      <c r="T377" s="118"/>
      <c r="U377" s="118"/>
      <c r="V377" s="118"/>
      <c r="W377" s="118"/>
      <c r="X377" s="118"/>
      <c r="Y377" s="118"/>
      <c r="Z377" s="15">
        <f t="shared" si="394"/>
        <v>0</v>
      </c>
      <c r="AA377" s="15">
        <f t="shared" si="392"/>
        <v>0</v>
      </c>
      <c r="AB377" s="15">
        <f t="shared" si="393"/>
        <v>0</v>
      </c>
    </row>
    <row r="378" spans="1:28" ht="15" customHeight="1" thickTop="1" thickBot="1" x14ac:dyDescent="0.4">
      <c r="A378" s="135"/>
      <c r="B378" s="132"/>
      <c r="C378" s="123"/>
      <c r="D378" s="134"/>
      <c r="E378" s="62">
        <f t="shared" si="396"/>
        <v>30</v>
      </c>
      <c r="F378" s="66" t="s">
        <v>1</v>
      </c>
      <c r="G378" s="46" t="s">
        <v>3</v>
      </c>
      <c r="H378" s="47"/>
      <c r="I378" s="48" t="s">
        <v>21</v>
      </c>
      <c r="J378" s="49"/>
      <c r="K378" s="39" t="s">
        <v>42</v>
      </c>
      <c r="L378" s="104"/>
      <c r="M378" s="82"/>
      <c r="N378" s="45"/>
      <c r="S378" s="118"/>
      <c r="T378" s="118"/>
      <c r="U378" s="118"/>
      <c r="V378" s="118"/>
      <c r="W378" s="118"/>
      <c r="X378" s="118"/>
      <c r="Y378" s="118"/>
      <c r="Z378" s="15">
        <f t="shared" si="394"/>
        <v>0</v>
      </c>
      <c r="AA378" s="15">
        <f t="shared" si="392"/>
        <v>0</v>
      </c>
      <c r="AB378" s="15">
        <f t="shared" si="393"/>
        <v>0</v>
      </c>
    </row>
    <row r="379" spans="1:28" ht="15" customHeight="1" thickTop="1" thickBot="1" x14ac:dyDescent="0.4">
      <c r="A379" s="135"/>
      <c r="B379" s="132"/>
      <c r="C379" s="18"/>
      <c r="D379" s="134"/>
      <c r="E379" s="63">
        <f t="shared" si="396"/>
        <v>31</v>
      </c>
      <c r="F379" s="67" t="s">
        <v>4</v>
      </c>
      <c r="G379" s="50"/>
      <c r="H379" s="51"/>
      <c r="I379" s="52" t="s">
        <v>21</v>
      </c>
      <c r="J379" s="53"/>
      <c r="K379" s="54" t="s">
        <v>42</v>
      </c>
      <c r="L379" s="64" t="str">
        <f>IF(W379=0,"",CONCATENATE(INT(W379)," horas y ",INT(X379*60)," minutos"))</f>
        <v/>
      </c>
      <c r="M379" s="82"/>
      <c r="N379" s="45"/>
      <c r="S379">
        <v>0</v>
      </c>
      <c r="U379">
        <f>$U$11*S379</f>
        <v>0</v>
      </c>
      <c r="V379">
        <f>U379-INT(U379)</f>
        <v>0</v>
      </c>
      <c r="W379" s="1">
        <f>Z379</f>
        <v>0</v>
      </c>
      <c r="X379" s="1">
        <f>W379</f>
        <v>0</v>
      </c>
      <c r="Z379" s="15">
        <f>AA379+AB379</f>
        <v>0</v>
      </c>
      <c r="AA379" s="15">
        <f t="shared" si="392"/>
        <v>0</v>
      </c>
      <c r="AB379" s="15">
        <f t="shared" si="393"/>
        <v>0</v>
      </c>
    </row>
    <row r="380" spans="1:28" ht="15" customHeight="1" thickTop="1" x14ac:dyDescent="0.35">
      <c r="C380" s="134"/>
      <c r="D380" s="134"/>
    </row>
    <row r="381" spans="1:28" x14ac:dyDescent="0.35">
      <c r="C381" s="134"/>
      <c r="D381" s="134"/>
    </row>
    <row r="382" spans="1:28" x14ac:dyDescent="0.35">
      <c r="C382" s="134"/>
      <c r="D382" s="134"/>
    </row>
    <row r="383" spans="1:28" x14ac:dyDescent="0.35">
      <c r="C383" s="134"/>
      <c r="D383" s="134"/>
    </row>
    <row r="384" spans="1:28" x14ac:dyDescent="0.35">
      <c r="C384" s="134"/>
      <c r="D384" s="134"/>
    </row>
    <row r="385" spans="3:4" x14ac:dyDescent="0.35">
      <c r="C385" s="134"/>
      <c r="D385" s="134"/>
    </row>
    <row r="386" spans="3:4" x14ac:dyDescent="0.35">
      <c r="C386" s="134"/>
      <c r="D386" s="134"/>
    </row>
    <row r="387" spans="3:4" ht="15" customHeight="1" x14ac:dyDescent="0.35">
      <c r="C387" s="134"/>
      <c r="D387" s="134"/>
    </row>
    <row r="388" spans="3:4" x14ac:dyDescent="0.35">
      <c r="C388" s="134"/>
      <c r="D388" s="134"/>
    </row>
    <row r="389" spans="3:4" x14ac:dyDescent="0.35">
      <c r="C389" s="134"/>
      <c r="D389" s="134"/>
    </row>
    <row r="390" spans="3:4" x14ac:dyDescent="0.35">
      <c r="C390" s="134"/>
      <c r="D390" s="134"/>
    </row>
    <row r="391" spans="3:4" x14ac:dyDescent="0.35">
      <c r="C391" s="134"/>
      <c r="D391" s="134"/>
    </row>
    <row r="392" spans="3:4" x14ac:dyDescent="0.35">
      <c r="C392" s="134"/>
      <c r="D392" s="134"/>
    </row>
    <row r="393" spans="3:4" x14ac:dyDescent="0.35">
      <c r="C393" s="134"/>
      <c r="D393" s="134"/>
    </row>
  </sheetData>
  <sheetProtection algorithmName="SHA-512" hashValue="65DKAAu7KSibKYwJ0ZOkRTGRkIAJ5s8xd0hHScFhlND2K5sj3CBxXnUGlLxEDIvS6qRHzpCBfMpKoOY5ORDVgw==" saltValue="JsVsVtnHinnEgjOtj3WVSQ==" spinCount="100000" sheet="1" selectLockedCells="1"/>
  <mergeCells count="558">
    <mergeCell ref="T358:T364"/>
    <mergeCell ref="U358:U364"/>
    <mergeCell ref="V358:V364"/>
    <mergeCell ref="S372:S378"/>
    <mergeCell ref="T372:T378"/>
    <mergeCell ref="U372:U378"/>
    <mergeCell ref="V372:V378"/>
    <mergeCell ref="C295:C301"/>
    <mergeCell ref="D352:D358"/>
    <mergeCell ref="B74:B104"/>
    <mergeCell ref="F11:F14"/>
    <mergeCell ref="G11:G14"/>
    <mergeCell ref="E11:E14"/>
    <mergeCell ref="K11:K14"/>
    <mergeCell ref="L11:L14"/>
    <mergeCell ref="AL27:AM27"/>
    <mergeCell ref="D380:D386"/>
    <mergeCell ref="D303:D309"/>
    <mergeCell ref="D310:D316"/>
    <mergeCell ref="D317:D323"/>
    <mergeCell ref="D324:D330"/>
    <mergeCell ref="D331:D337"/>
    <mergeCell ref="D338:D344"/>
    <mergeCell ref="D261:D267"/>
    <mergeCell ref="D268:D274"/>
    <mergeCell ref="D275:D281"/>
    <mergeCell ref="D282:D288"/>
    <mergeCell ref="D289:D295"/>
    <mergeCell ref="D296:D302"/>
    <mergeCell ref="Y99:Y105"/>
    <mergeCell ref="S106:S112"/>
    <mergeCell ref="T106:T112"/>
    <mergeCell ref="S358:S364"/>
    <mergeCell ref="A258:A287"/>
    <mergeCell ref="D345:D351"/>
    <mergeCell ref="A288:A318"/>
    <mergeCell ref="A319:A348"/>
    <mergeCell ref="A349:A379"/>
    <mergeCell ref="B105:B134"/>
    <mergeCell ref="B135:B165"/>
    <mergeCell ref="B166:B195"/>
    <mergeCell ref="B196:B226"/>
    <mergeCell ref="D219:D225"/>
    <mergeCell ref="D226:D232"/>
    <mergeCell ref="D233:D239"/>
    <mergeCell ref="D240:D246"/>
    <mergeCell ref="D247:D253"/>
    <mergeCell ref="D254:D260"/>
    <mergeCell ref="D177:D183"/>
    <mergeCell ref="D184:D190"/>
    <mergeCell ref="C253:C259"/>
    <mergeCell ref="C260:C266"/>
    <mergeCell ref="C267:C273"/>
    <mergeCell ref="C274:C280"/>
    <mergeCell ref="C281:C287"/>
    <mergeCell ref="B319:B348"/>
    <mergeCell ref="B349:B379"/>
    <mergeCell ref="D93:D99"/>
    <mergeCell ref="D100:D106"/>
    <mergeCell ref="D107:D113"/>
    <mergeCell ref="D114:D120"/>
    <mergeCell ref="D121:D127"/>
    <mergeCell ref="D128:D134"/>
    <mergeCell ref="C169:C175"/>
    <mergeCell ref="Y29:Y35"/>
    <mergeCell ref="S29:S35"/>
    <mergeCell ref="T29:T35"/>
    <mergeCell ref="U29:U35"/>
    <mergeCell ref="V29:V35"/>
    <mergeCell ref="W29:W35"/>
    <mergeCell ref="X29:X35"/>
    <mergeCell ref="Y36:Y42"/>
    <mergeCell ref="D135:D141"/>
    <mergeCell ref="D142:D148"/>
    <mergeCell ref="D149:D155"/>
    <mergeCell ref="D156:D162"/>
    <mergeCell ref="S36:S42"/>
    <mergeCell ref="T36:T42"/>
    <mergeCell ref="U36:U42"/>
    <mergeCell ref="V36:V42"/>
    <mergeCell ref="W36:W42"/>
    <mergeCell ref="B227:B257"/>
    <mergeCell ref="B258:B287"/>
    <mergeCell ref="B288:B318"/>
    <mergeCell ref="D387:D393"/>
    <mergeCell ref="D359:D365"/>
    <mergeCell ref="D366:D372"/>
    <mergeCell ref="D373:D379"/>
    <mergeCell ref="C302:C308"/>
    <mergeCell ref="C309:C315"/>
    <mergeCell ref="C316:C322"/>
    <mergeCell ref="C323:C329"/>
    <mergeCell ref="C330:C336"/>
    <mergeCell ref="C337:C343"/>
    <mergeCell ref="C344:C350"/>
    <mergeCell ref="C387:C393"/>
    <mergeCell ref="C232:C238"/>
    <mergeCell ref="C239:C245"/>
    <mergeCell ref="C246:C252"/>
    <mergeCell ref="C380:C386"/>
    <mergeCell ref="C288:C294"/>
    <mergeCell ref="C372:C378"/>
    <mergeCell ref="C225:C231"/>
    <mergeCell ref="C190:C196"/>
    <mergeCell ref="C197:C203"/>
    <mergeCell ref="C204:C210"/>
    <mergeCell ref="C211:C217"/>
    <mergeCell ref="C218:C224"/>
    <mergeCell ref="D163:D169"/>
    <mergeCell ref="D170:D176"/>
    <mergeCell ref="D191:D197"/>
    <mergeCell ref="D198:D204"/>
    <mergeCell ref="D205:D211"/>
    <mergeCell ref="D212:D218"/>
    <mergeCell ref="A15:A45"/>
    <mergeCell ref="D16:D22"/>
    <mergeCell ref="D23:D29"/>
    <mergeCell ref="C15:C21"/>
    <mergeCell ref="C22:C28"/>
    <mergeCell ref="C29:C35"/>
    <mergeCell ref="C36:C42"/>
    <mergeCell ref="C43:C49"/>
    <mergeCell ref="C50:C56"/>
    <mergeCell ref="A46:A73"/>
    <mergeCell ref="B15:B45"/>
    <mergeCell ref="B46:B73"/>
    <mergeCell ref="C57:C63"/>
    <mergeCell ref="C64:C70"/>
    <mergeCell ref="D30:D36"/>
    <mergeCell ref="D37:D43"/>
    <mergeCell ref="D44:D50"/>
    <mergeCell ref="D51:D57"/>
    <mergeCell ref="D58:D64"/>
    <mergeCell ref="D65:D71"/>
    <mergeCell ref="D72:D78"/>
    <mergeCell ref="A74:A104"/>
    <mergeCell ref="D79:D85"/>
    <mergeCell ref="D86:D92"/>
    <mergeCell ref="A105:A134"/>
    <mergeCell ref="A135:A165"/>
    <mergeCell ref="A166:A195"/>
    <mergeCell ref="A196:A226"/>
    <mergeCell ref="A227:A257"/>
    <mergeCell ref="C351:C357"/>
    <mergeCell ref="C358:C364"/>
    <mergeCell ref="C365:C371"/>
    <mergeCell ref="C71:C77"/>
    <mergeCell ref="C78:C84"/>
    <mergeCell ref="C85:C91"/>
    <mergeCell ref="C92:C98"/>
    <mergeCell ref="C99:C105"/>
    <mergeCell ref="C106:C112"/>
    <mergeCell ref="C113:C119"/>
    <mergeCell ref="C120:C126"/>
    <mergeCell ref="C127:C133"/>
    <mergeCell ref="C134:C140"/>
    <mergeCell ref="C141:C147"/>
    <mergeCell ref="C148:C154"/>
    <mergeCell ref="C155:C161"/>
    <mergeCell ref="C162:C168"/>
    <mergeCell ref="C183:C189"/>
    <mergeCell ref="C176:C182"/>
    <mergeCell ref="X36:X42"/>
    <mergeCell ref="S43:S49"/>
    <mergeCell ref="T43:T49"/>
    <mergeCell ref="S85:S91"/>
    <mergeCell ref="T85:T91"/>
    <mergeCell ref="U85:U91"/>
    <mergeCell ref="U43:U49"/>
    <mergeCell ref="V43:V49"/>
    <mergeCell ref="W43:W49"/>
    <mergeCell ref="X43:X49"/>
    <mergeCell ref="S64:S70"/>
    <mergeCell ref="T64:T70"/>
    <mergeCell ref="U64:U70"/>
    <mergeCell ref="V64:V70"/>
    <mergeCell ref="W64:W70"/>
    <mergeCell ref="X64:X70"/>
    <mergeCell ref="V85:V91"/>
    <mergeCell ref="W85:W91"/>
    <mergeCell ref="X85:X91"/>
    <mergeCell ref="L15:L21"/>
    <mergeCell ref="S15:S21"/>
    <mergeCell ref="T15:T21"/>
    <mergeCell ref="U15:U21"/>
    <mergeCell ref="V15:V21"/>
    <mergeCell ref="W15:W21"/>
    <mergeCell ref="X15:X21"/>
    <mergeCell ref="Y15:Y21"/>
    <mergeCell ref="S22:S28"/>
    <mergeCell ref="T22:T28"/>
    <mergeCell ref="U22:U28"/>
    <mergeCell ref="V22:V28"/>
    <mergeCell ref="W22:W28"/>
    <mergeCell ref="X22:X28"/>
    <mergeCell ref="Y22:Y28"/>
    <mergeCell ref="Y43:Y49"/>
    <mergeCell ref="S50:S56"/>
    <mergeCell ref="T50:T56"/>
    <mergeCell ref="U50:U56"/>
    <mergeCell ref="V50:V56"/>
    <mergeCell ref="W50:W56"/>
    <mergeCell ref="X50:X56"/>
    <mergeCell ref="Y50:Y56"/>
    <mergeCell ref="S57:S63"/>
    <mergeCell ref="T57:T63"/>
    <mergeCell ref="U57:U63"/>
    <mergeCell ref="V57:V63"/>
    <mergeCell ref="W57:W63"/>
    <mergeCell ref="X57:X63"/>
    <mergeCell ref="Y57:Y63"/>
    <mergeCell ref="Y64:Y70"/>
    <mergeCell ref="S71:S77"/>
    <mergeCell ref="T71:T77"/>
    <mergeCell ref="U71:U77"/>
    <mergeCell ref="V71:V77"/>
    <mergeCell ref="W71:W77"/>
    <mergeCell ref="X71:X77"/>
    <mergeCell ref="Y71:Y77"/>
    <mergeCell ref="S78:S84"/>
    <mergeCell ref="T78:T84"/>
    <mergeCell ref="U78:U84"/>
    <mergeCell ref="V78:V84"/>
    <mergeCell ref="W78:W84"/>
    <mergeCell ref="X78:X84"/>
    <mergeCell ref="Y78:Y84"/>
    <mergeCell ref="Y85:Y91"/>
    <mergeCell ref="S92:S98"/>
    <mergeCell ref="T92:T98"/>
    <mergeCell ref="U92:U98"/>
    <mergeCell ref="V92:V98"/>
    <mergeCell ref="W92:W98"/>
    <mergeCell ref="X92:X98"/>
    <mergeCell ref="Y92:Y98"/>
    <mergeCell ref="V106:V112"/>
    <mergeCell ref="W106:W112"/>
    <mergeCell ref="X106:X112"/>
    <mergeCell ref="Y106:Y112"/>
    <mergeCell ref="S99:S105"/>
    <mergeCell ref="T99:T105"/>
    <mergeCell ref="U99:U105"/>
    <mergeCell ref="V99:V105"/>
    <mergeCell ref="W99:W105"/>
    <mergeCell ref="X99:X105"/>
    <mergeCell ref="S113:S119"/>
    <mergeCell ref="T113:T119"/>
    <mergeCell ref="U113:U119"/>
    <mergeCell ref="V113:V119"/>
    <mergeCell ref="W113:W119"/>
    <mergeCell ref="X113:X119"/>
    <mergeCell ref="Y113:Y119"/>
    <mergeCell ref="U106:U112"/>
    <mergeCell ref="T120:T126"/>
    <mergeCell ref="U120:U126"/>
    <mergeCell ref="V120:V126"/>
    <mergeCell ref="W120:W126"/>
    <mergeCell ref="X120:X126"/>
    <mergeCell ref="Y120:Y126"/>
    <mergeCell ref="S127:S133"/>
    <mergeCell ref="T127:T133"/>
    <mergeCell ref="U127:U133"/>
    <mergeCell ref="V127:V133"/>
    <mergeCell ref="W127:W133"/>
    <mergeCell ref="X127:X133"/>
    <mergeCell ref="Y127:Y133"/>
    <mergeCell ref="S120:S126"/>
    <mergeCell ref="Y134:Y140"/>
    <mergeCell ref="S134:S140"/>
    <mergeCell ref="T134:T140"/>
    <mergeCell ref="U134:U140"/>
    <mergeCell ref="V134:V140"/>
    <mergeCell ref="W134:W140"/>
    <mergeCell ref="X134:X140"/>
    <mergeCell ref="S141:S147"/>
    <mergeCell ref="T141:T147"/>
    <mergeCell ref="U141:U147"/>
    <mergeCell ref="V141:V147"/>
    <mergeCell ref="W141:W147"/>
    <mergeCell ref="X141:X147"/>
    <mergeCell ref="Y141:Y147"/>
    <mergeCell ref="S148:S154"/>
    <mergeCell ref="T148:T154"/>
    <mergeCell ref="U148:U154"/>
    <mergeCell ref="V148:V154"/>
    <mergeCell ref="W148:W154"/>
    <mergeCell ref="X148:X154"/>
    <mergeCell ref="Y148:Y154"/>
    <mergeCell ref="Y155:Y161"/>
    <mergeCell ref="S162:S168"/>
    <mergeCell ref="T162:T168"/>
    <mergeCell ref="U162:U168"/>
    <mergeCell ref="V162:V168"/>
    <mergeCell ref="W162:W168"/>
    <mergeCell ref="X162:X168"/>
    <mergeCell ref="Y162:Y168"/>
    <mergeCell ref="S169:S175"/>
    <mergeCell ref="T169:T175"/>
    <mergeCell ref="U169:U175"/>
    <mergeCell ref="V169:V175"/>
    <mergeCell ref="W169:W175"/>
    <mergeCell ref="X169:X175"/>
    <mergeCell ref="Y169:Y175"/>
    <mergeCell ref="S155:S161"/>
    <mergeCell ref="T155:T161"/>
    <mergeCell ref="U155:U161"/>
    <mergeCell ref="V155:V161"/>
    <mergeCell ref="W155:W161"/>
    <mergeCell ref="X155:X161"/>
    <mergeCell ref="W176:W182"/>
    <mergeCell ref="X176:X182"/>
    <mergeCell ref="Y176:Y182"/>
    <mergeCell ref="S183:S189"/>
    <mergeCell ref="T183:T189"/>
    <mergeCell ref="U183:U189"/>
    <mergeCell ref="V183:V189"/>
    <mergeCell ref="W183:W189"/>
    <mergeCell ref="X183:X189"/>
    <mergeCell ref="Y183:Y189"/>
    <mergeCell ref="S176:S182"/>
    <mergeCell ref="T176:T182"/>
    <mergeCell ref="U176:U182"/>
    <mergeCell ref="V176:V182"/>
    <mergeCell ref="W190:W196"/>
    <mergeCell ref="X190:X196"/>
    <mergeCell ref="Y190:Y196"/>
    <mergeCell ref="S197:S203"/>
    <mergeCell ref="T197:T203"/>
    <mergeCell ref="U197:U203"/>
    <mergeCell ref="V197:V203"/>
    <mergeCell ref="W197:W203"/>
    <mergeCell ref="X197:X203"/>
    <mergeCell ref="Y197:Y203"/>
    <mergeCell ref="S190:S196"/>
    <mergeCell ref="T190:T196"/>
    <mergeCell ref="U190:U196"/>
    <mergeCell ref="V190:V196"/>
    <mergeCell ref="W204:W210"/>
    <mergeCell ref="X204:X210"/>
    <mergeCell ref="Y204:Y210"/>
    <mergeCell ref="S211:S217"/>
    <mergeCell ref="T211:T217"/>
    <mergeCell ref="U211:U217"/>
    <mergeCell ref="V211:V217"/>
    <mergeCell ref="W211:W217"/>
    <mergeCell ref="X211:X217"/>
    <mergeCell ref="Y211:Y217"/>
    <mergeCell ref="S204:S210"/>
    <mergeCell ref="T204:T210"/>
    <mergeCell ref="U204:U210"/>
    <mergeCell ref="V204:V210"/>
    <mergeCell ref="W218:W224"/>
    <mergeCell ref="X218:X224"/>
    <mergeCell ref="Y218:Y224"/>
    <mergeCell ref="S225:S231"/>
    <mergeCell ref="T225:T231"/>
    <mergeCell ref="U225:U231"/>
    <mergeCell ref="V225:V231"/>
    <mergeCell ref="W225:W231"/>
    <mergeCell ref="X225:X231"/>
    <mergeCell ref="Y225:Y231"/>
    <mergeCell ref="S218:S224"/>
    <mergeCell ref="T218:T224"/>
    <mergeCell ref="U218:U224"/>
    <mergeCell ref="V218:V224"/>
    <mergeCell ref="W232:W238"/>
    <mergeCell ref="X232:X238"/>
    <mergeCell ref="Y232:Y238"/>
    <mergeCell ref="S239:S245"/>
    <mergeCell ref="T239:T245"/>
    <mergeCell ref="U239:U245"/>
    <mergeCell ref="V239:V245"/>
    <mergeCell ref="W239:W245"/>
    <mergeCell ref="X239:X245"/>
    <mergeCell ref="Y239:Y245"/>
    <mergeCell ref="S232:S238"/>
    <mergeCell ref="T232:T238"/>
    <mergeCell ref="U232:U238"/>
    <mergeCell ref="V232:V238"/>
    <mergeCell ref="W246:W252"/>
    <mergeCell ref="X246:X252"/>
    <mergeCell ref="Y246:Y252"/>
    <mergeCell ref="S253:S259"/>
    <mergeCell ref="T253:T259"/>
    <mergeCell ref="U253:U259"/>
    <mergeCell ref="V253:V259"/>
    <mergeCell ref="W253:W259"/>
    <mergeCell ref="X253:X259"/>
    <mergeCell ref="Y253:Y259"/>
    <mergeCell ref="S246:S252"/>
    <mergeCell ref="T246:T252"/>
    <mergeCell ref="U246:U252"/>
    <mergeCell ref="V246:V252"/>
    <mergeCell ref="W260:W266"/>
    <mergeCell ref="X260:X266"/>
    <mergeCell ref="Y260:Y266"/>
    <mergeCell ref="S267:S273"/>
    <mergeCell ref="T267:T273"/>
    <mergeCell ref="U267:U273"/>
    <mergeCell ref="V267:V273"/>
    <mergeCell ref="W267:W273"/>
    <mergeCell ref="X267:X273"/>
    <mergeCell ref="Y267:Y273"/>
    <mergeCell ref="S260:S266"/>
    <mergeCell ref="T260:T266"/>
    <mergeCell ref="U260:U266"/>
    <mergeCell ref="V260:V266"/>
    <mergeCell ref="W274:W280"/>
    <mergeCell ref="X274:X280"/>
    <mergeCell ref="Y274:Y280"/>
    <mergeCell ref="S281:S287"/>
    <mergeCell ref="T281:T287"/>
    <mergeCell ref="U281:U287"/>
    <mergeCell ref="V281:V287"/>
    <mergeCell ref="W281:W287"/>
    <mergeCell ref="X281:X287"/>
    <mergeCell ref="Y281:Y287"/>
    <mergeCell ref="S274:S280"/>
    <mergeCell ref="T274:T280"/>
    <mergeCell ref="U274:U280"/>
    <mergeCell ref="V274:V280"/>
    <mergeCell ref="W288:W294"/>
    <mergeCell ref="X288:X294"/>
    <mergeCell ref="Y288:Y294"/>
    <mergeCell ref="S295:S301"/>
    <mergeCell ref="T295:T301"/>
    <mergeCell ref="U295:U301"/>
    <mergeCell ref="V295:V301"/>
    <mergeCell ref="W295:W301"/>
    <mergeCell ref="X295:X301"/>
    <mergeCell ref="Y295:Y301"/>
    <mergeCell ref="S288:S294"/>
    <mergeCell ref="T288:T294"/>
    <mergeCell ref="U288:U294"/>
    <mergeCell ref="V288:V294"/>
    <mergeCell ref="W302:W308"/>
    <mergeCell ref="X302:X308"/>
    <mergeCell ref="Y302:Y308"/>
    <mergeCell ref="S309:S315"/>
    <mergeCell ref="T309:T315"/>
    <mergeCell ref="U309:U315"/>
    <mergeCell ref="V309:V315"/>
    <mergeCell ref="W309:W315"/>
    <mergeCell ref="X309:X315"/>
    <mergeCell ref="Y309:Y315"/>
    <mergeCell ref="S302:S308"/>
    <mergeCell ref="T302:T308"/>
    <mergeCell ref="U302:U308"/>
    <mergeCell ref="V302:V308"/>
    <mergeCell ref="W316:W322"/>
    <mergeCell ref="X316:X322"/>
    <mergeCell ref="Y316:Y322"/>
    <mergeCell ref="S323:S329"/>
    <mergeCell ref="T323:T329"/>
    <mergeCell ref="U323:U329"/>
    <mergeCell ref="V323:V329"/>
    <mergeCell ref="W323:W329"/>
    <mergeCell ref="X323:X329"/>
    <mergeCell ref="Y323:Y329"/>
    <mergeCell ref="S316:S322"/>
    <mergeCell ref="T316:T322"/>
    <mergeCell ref="U316:U322"/>
    <mergeCell ref="V316:V322"/>
    <mergeCell ref="W330:W336"/>
    <mergeCell ref="X330:X336"/>
    <mergeCell ref="Y330:Y336"/>
    <mergeCell ref="S337:S343"/>
    <mergeCell ref="T337:T343"/>
    <mergeCell ref="U337:U343"/>
    <mergeCell ref="V337:V343"/>
    <mergeCell ref="W337:W343"/>
    <mergeCell ref="X337:X343"/>
    <mergeCell ref="Y337:Y343"/>
    <mergeCell ref="S330:S336"/>
    <mergeCell ref="T330:T336"/>
    <mergeCell ref="U330:U336"/>
    <mergeCell ref="V330:V336"/>
    <mergeCell ref="X344:X350"/>
    <mergeCell ref="Y344:Y350"/>
    <mergeCell ref="S351:S357"/>
    <mergeCell ref="T351:T357"/>
    <mergeCell ref="U351:U357"/>
    <mergeCell ref="V351:V357"/>
    <mergeCell ref="W351:W357"/>
    <mergeCell ref="X351:X357"/>
    <mergeCell ref="Y351:Y357"/>
    <mergeCell ref="S344:S350"/>
    <mergeCell ref="T344:T350"/>
    <mergeCell ref="U344:U350"/>
    <mergeCell ref="V344:V350"/>
    <mergeCell ref="L71:L77"/>
    <mergeCell ref="L78:L84"/>
    <mergeCell ref="L85:L91"/>
    <mergeCell ref="W372:W378"/>
    <mergeCell ref="X372:X378"/>
    <mergeCell ref="Y372:Y378"/>
    <mergeCell ref="L22:L28"/>
    <mergeCell ref="L29:L35"/>
    <mergeCell ref="L36:L42"/>
    <mergeCell ref="L43:L49"/>
    <mergeCell ref="L50:L56"/>
    <mergeCell ref="L57:L63"/>
    <mergeCell ref="L64:L70"/>
    <mergeCell ref="W358:W364"/>
    <mergeCell ref="X358:X364"/>
    <mergeCell ref="Y358:Y364"/>
    <mergeCell ref="S365:S371"/>
    <mergeCell ref="T365:T371"/>
    <mergeCell ref="U365:U371"/>
    <mergeCell ref="V365:V371"/>
    <mergeCell ref="W365:W371"/>
    <mergeCell ref="X365:X371"/>
    <mergeCell ref="Y365:Y371"/>
    <mergeCell ref="W344:W350"/>
    <mergeCell ref="L141:L147"/>
    <mergeCell ref="L148:L154"/>
    <mergeCell ref="L155:L161"/>
    <mergeCell ref="L113:L119"/>
    <mergeCell ref="L120:L126"/>
    <mergeCell ref="L127:L133"/>
    <mergeCell ref="L92:L98"/>
    <mergeCell ref="L99:L105"/>
    <mergeCell ref="L106:L112"/>
    <mergeCell ref="L134:L140"/>
    <mergeCell ref="L232:L238"/>
    <mergeCell ref="L239:L245"/>
    <mergeCell ref="L204:L210"/>
    <mergeCell ref="L211:L217"/>
    <mergeCell ref="L218:L224"/>
    <mergeCell ref="L183:L189"/>
    <mergeCell ref="L190:L196"/>
    <mergeCell ref="L197:L203"/>
    <mergeCell ref="L162:L168"/>
    <mergeCell ref="L169:L175"/>
    <mergeCell ref="L176:L182"/>
    <mergeCell ref="A11:C14"/>
    <mergeCell ref="L372:L378"/>
    <mergeCell ref="H6:L6"/>
    <mergeCell ref="H7:L7"/>
    <mergeCell ref="H11:J13"/>
    <mergeCell ref="L351:L357"/>
    <mergeCell ref="L358:L364"/>
    <mergeCell ref="L365:L371"/>
    <mergeCell ref="L330:L336"/>
    <mergeCell ref="L337:L343"/>
    <mergeCell ref="L344:L350"/>
    <mergeCell ref="L309:L315"/>
    <mergeCell ref="L316:L322"/>
    <mergeCell ref="L323:L329"/>
    <mergeCell ref="L288:L294"/>
    <mergeCell ref="L295:L301"/>
    <mergeCell ref="L302:L308"/>
    <mergeCell ref="L267:L273"/>
    <mergeCell ref="L274:L280"/>
    <mergeCell ref="L281:L287"/>
    <mergeCell ref="L246:L252"/>
    <mergeCell ref="L253:L259"/>
    <mergeCell ref="L260:L266"/>
    <mergeCell ref="L225:L231"/>
  </mergeCells>
  <conditionalFormatting sqref="N1 AP18:AR18 H6">
    <cfRule type="expression" dxfId="20" priority="536">
      <formula>$AA$11&gt;1680</formula>
    </cfRule>
  </conditionalFormatting>
  <conditionalFormatting sqref="N2 N7 AP19:AQ19 H7">
    <cfRule type="expression" dxfId="19" priority="535">
      <formula>$T$11&gt;100</formula>
    </cfRule>
  </conditionalFormatting>
  <conditionalFormatting sqref="N6">
    <cfRule type="expression" dxfId="18" priority="533">
      <formula>$AA$11&gt;1680</formula>
    </cfRule>
  </conditionalFormatting>
  <conditionalFormatting sqref="L379">
    <cfRule type="expression" dxfId="17" priority="523">
      <formula>$Y379="SI"</formula>
    </cfRule>
    <cfRule type="expression" dxfId="16" priority="524">
      <formula>$W379&lt;$T379</formula>
    </cfRule>
    <cfRule type="expression" dxfId="15" priority="526">
      <formula>$W379&gt;$U379</formula>
    </cfRule>
  </conditionalFormatting>
  <conditionalFormatting sqref="L15:L378">
    <cfRule type="cellIs" dxfId="14" priority="1" operator="equal">
      <formula>2</formula>
    </cfRule>
    <cfRule type="cellIs" dxfId="13" priority="2" operator="greaterThan">
      <formula>2</formula>
    </cfRule>
    <cfRule type="cellIs" dxfId="12" priority="3" operator="lessThan">
      <formula>2</formula>
    </cfRule>
    <cfRule type="expression" dxfId="11" priority="513">
      <formula>$Y15="SI"</formula>
    </cfRule>
    <cfRule type="expression" dxfId="10" priority="514">
      <formula>$W15&lt;$T15</formula>
    </cfRule>
    <cfRule type="expression" dxfId="9" priority="516">
      <formula>$W15&gt;$U15</formula>
    </cfRule>
  </conditionalFormatting>
  <conditionalFormatting sqref="Q9:Q13">
    <cfRule type="cellIs" dxfId="8" priority="4" operator="lessThan">
      <formula>0</formula>
    </cfRule>
    <cfRule type="cellIs" dxfId="7" priority="5" operator="greaterThan">
      <formula>0</formula>
    </cfRule>
  </conditionalFormatting>
  <conditionalFormatting sqref="E15:K379">
    <cfRule type="expression" dxfId="6" priority="625">
      <formula>$G15=$AD$20</formula>
    </cfRule>
    <cfRule type="expression" dxfId="5" priority="626">
      <formula>$G15=$AD$19</formula>
    </cfRule>
    <cfRule type="expression" dxfId="4" priority="627">
      <formula>$G15=$AD$18</formula>
    </cfRule>
    <cfRule type="expression" dxfId="3" priority="628">
      <formula>$G15=$AD$17</formula>
    </cfRule>
    <cfRule type="expression" dxfId="2" priority="629">
      <formula>$G15=$AD$16</formula>
    </cfRule>
    <cfRule type="expression" dxfId="1" priority="630">
      <formula>$G15=$AD$15</formula>
    </cfRule>
    <cfRule type="expression" dxfId="0" priority="631">
      <formula>$G15=$AD$14</formula>
    </cfRule>
  </conditionalFormatting>
  <dataValidations count="2">
    <dataValidation type="list" allowBlank="1" showInputMessage="1" showErrorMessage="1" sqref="G15:G379">
      <formula1>$AD$14:$AD$20</formula1>
    </dataValidation>
    <dataValidation type="list" allowBlank="1" showInputMessage="1" showErrorMessage="1" sqref="K15:K379">
      <formula1>$X$11:$Y$11</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INSTRUCCIONES</vt:lpstr>
      <vt:lpstr>REGISTRO HORARIO</vt:lpstr>
    </vt:vector>
  </TitlesOfParts>
  <Company>Caja Madrid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gracia escartin</dc:creator>
  <cp:lastModifiedBy>HP</cp:lastModifiedBy>
  <dcterms:created xsi:type="dcterms:W3CDTF">2016-10-03T09:14:35Z</dcterms:created>
  <dcterms:modified xsi:type="dcterms:W3CDTF">2018-09-24T07:19:54Z</dcterms:modified>
</cp:coreProperties>
</file>